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dget.penna\Drive\Project Management\STSCOM\STSCOM - Project Operating\Stakeholders\Internal docs\"/>
    </mc:Choice>
  </mc:AlternateContent>
  <xr:revisionPtr revIDLastSave="0" documentId="8_{F0B1AD52-FFF4-478E-9A61-44476C7C4E18}" xr6:coauthVersionLast="45" xr6:coauthVersionMax="45" xr10:uidLastSave="{00000000-0000-0000-0000-000000000000}"/>
  <bookViews>
    <workbookView xWindow="-120" yWindow="-120" windowWidth="29040" windowHeight="15840" tabRatio="344" xr2:uid="{442FE377-328D-4A64-B551-079B387E18FD}"/>
  </bookViews>
  <sheets>
    <sheet name="On Farm Storage Calculator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D13" i="1"/>
  <c r="D12" i="1"/>
  <c r="D11" i="1"/>
  <c r="D10" i="1"/>
  <c r="D9" i="1"/>
  <c r="E15" i="1" l="1"/>
  <c r="G15" i="1" s="1"/>
  <c r="H15" i="1" s="1"/>
  <c r="F15" i="1" l="1"/>
  <c r="E8" i="1" l="1"/>
  <c r="G8" i="1" s="1"/>
  <c r="H8" i="1" s="1"/>
  <c r="F8" i="1" l="1"/>
  <c r="E16" i="1"/>
  <c r="E14" i="1"/>
  <c r="E13" i="1"/>
  <c r="E12" i="1"/>
  <c r="F12" i="1" s="1"/>
  <c r="E11" i="1"/>
  <c r="E10" i="1"/>
  <c r="E9" i="1"/>
  <c r="F9" i="1" s="1"/>
  <c r="G10" i="1" l="1"/>
  <c r="H10" i="1" s="1"/>
  <c r="F10" i="1"/>
  <c r="G11" i="1"/>
  <c r="H11" i="1" s="1"/>
  <c r="F11" i="1"/>
  <c r="G16" i="1"/>
  <c r="H16" i="1" s="1"/>
  <c r="F16" i="1"/>
  <c r="G14" i="1"/>
  <c r="H14" i="1" s="1"/>
  <c r="F14" i="1"/>
  <c r="G13" i="1"/>
  <c r="H13" i="1" s="1"/>
  <c r="F13" i="1"/>
  <c r="G12" i="1"/>
  <c r="H12" i="1" s="1"/>
  <c r="G9" i="1"/>
  <c r="H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Gurney</author>
  </authors>
  <commentList>
    <comment ref="K9" authorId="0" shapeId="0" xr:uid="{F44AAD06-2CEF-4D80-BBCA-40A1937B0F96}">
      <text>
        <r>
          <rPr>
            <b/>
            <sz val="9"/>
            <color indexed="81"/>
            <rFont val="Tahoma"/>
            <family val="2"/>
          </rPr>
          <t>Tim Gurney:</t>
        </r>
        <r>
          <rPr>
            <sz val="9"/>
            <color indexed="81"/>
            <rFont val="Tahoma"/>
            <family val="2"/>
          </rPr>
          <t xml:space="preserve">
1.5% wastage</t>
        </r>
      </text>
    </comment>
    <comment ref="J10" authorId="0" shapeId="0" xr:uid="{5726E3FA-8908-45CA-80F0-B0EB6072DDBB}">
      <text>
        <r>
          <rPr>
            <b/>
            <sz val="9"/>
            <color indexed="81"/>
            <rFont val="Tahoma"/>
            <family val="2"/>
          </rPr>
          <t>Tim Gurney:</t>
        </r>
        <r>
          <rPr>
            <sz val="9"/>
            <color indexed="81"/>
            <rFont val="Tahoma"/>
            <family val="2"/>
          </rPr>
          <t xml:space="preserve">
$40k for unloader, $25k for loader, based on every grower buying an unloader, some can share…but $3/t to hire neighbours machine...</t>
        </r>
      </text>
    </comment>
    <comment ref="K10" authorId="0" shapeId="0" xr:uid="{CE943970-5121-4459-A0AD-006E13452DCF}">
      <text>
        <r>
          <rPr>
            <b/>
            <sz val="9"/>
            <color indexed="81"/>
            <rFont val="Tahoma"/>
            <family val="2"/>
          </rPr>
          <t>Tim Gurney:</t>
        </r>
        <r>
          <rPr>
            <sz val="9"/>
            <color indexed="81"/>
            <rFont val="Tahoma"/>
            <family val="2"/>
          </rPr>
          <t xml:space="preserve">
bag $3.70/t + 20c for disposal clean up</t>
        </r>
      </text>
    </comment>
    <comment ref="K11" authorId="0" shapeId="0" xr:uid="{F79A8489-40B6-4751-A7E0-CEA3FFC9B07D}">
      <text>
        <r>
          <rPr>
            <b/>
            <sz val="9"/>
            <color indexed="81"/>
            <rFont val="Tahoma"/>
            <family val="2"/>
          </rPr>
          <t>Tim Gurney:</t>
        </r>
        <r>
          <rPr>
            <sz val="9"/>
            <color indexed="81"/>
            <rFont val="Tahoma"/>
            <family val="2"/>
          </rPr>
          <t xml:space="preserve">
cleaning / spray annually</t>
        </r>
      </text>
    </comment>
    <comment ref="K12" authorId="0" shapeId="0" xr:uid="{925A7C19-9AB8-445D-816C-5AF984370EEC}">
      <text>
        <r>
          <rPr>
            <b/>
            <sz val="9"/>
            <color indexed="81"/>
            <rFont val="Tahoma"/>
            <family val="2"/>
          </rPr>
          <t>Tim Gurney:</t>
        </r>
        <r>
          <rPr>
            <sz val="9"/>
            <color indexed="81"/>
            <rFont val="Tahoma"/>
            <family val="2"/>
          </rPr>
          <t xml:space="preserve">
clean / spray annually</t>
        </r>
      </text>
    </comment>
    <comment ref="J13" authorId="0" shapeId="0" xr:uid="{5B6720A6-6AFB-4294-9D06-549C78D6AD93}">
      <text>
        <r>
          <rPr>
            <b/>
            <sz val="9"/>
            <color indexed="81"/>
            <rFont val="Tahoma"/>
            <charset val="1"/>
          </rPr>
          <t>Tim Gurney:</t>
        </r>
        <r>
          <rPr>
            <sz val="9"/>
            <color indexed="81"/>
            <rFont val="Tahoma"/>
            <charset val="1"/>
          </rPr>
          <t xml:space="preserve">
includes earthworks and concrete</t>
        </r>
      </text>
    </comment>
    <comment ref="K13" authorId="0" shapeId="0" xr:uid="{92B47E38-75EB-4205-BBB1-7A61BA579976}">
      <text>
        <r>
          <rPr>
            <b/>
            <sz val="9"/>
            <color indexed="81"/>
            <rFont val="Tahoma"/>
            <family val="2"/>
          </rPr>
          <t>Tim Gurney:</t>
        </r>
        <r>
          <rPr>
            <sz val="9"/>
            <color indexed="81"/>
            <rFont val="Tahoma"/>
            <family val="2"/>
          </rPr>
          <t xml:space="preserve">
fumigation costs</t>
        </r>
      </text>
    </comment>
    <comment ref="J14" authorId="0" shapeId="0" xr:uid="{BEC5223F-C337-4C7E-8FD3-D8722EFE4ADE}">
      <text>
        <r>
          <rPr>
            <b/>
            <sz val="9"/>
            <color indexed="81"/>
            <rFont val="Tahoma"/>
            <charset val="1"/>
          </rPr>
          <t>Tim Gurney:</t>
        </r>
        <r>
          <rPr>
            <sz val="9"/>
            <color indexed="81"/>
            <rFont val="Tahoma"/>
            <charset val="1"/>
          </rPr>
          <t xml:space="preserve">
includes earthworks and concrete</t>
        </r>
      </text>
    </comment>
    <comment ref="K14" authorId="0" shapeId="0" xr:uid="{385C102D-A761-4C16-AAB7-116D9AF7E8F8}">
      <text>
        <r>
          <rPr>
            <b/>
            <sz val="9"/>
            <color indexed="81"/>
            <rFont val="Tahoma"/>
            <family val="2"/>
          </rPr>
          <t>Tim Gurney:</t>
        </r>
        <r>
          <rPr>
            <sz val="9"/>
            <color indexed="81"/>
            <rFont val="Tahoma"/>
            <family val="2"/>
          </rPr>
          <t xml:space="preserve">
fumigation costs</t>
        </r>
      </text>
    </comment>
    <comment ref="J15" authorId="0" shapeId="0" xr:uid="{7077CFBB-E785-4C38-B87E-F57B1881D465}">
      <text>
        <r>
          <rPr>
            <b/>
            <sz val="9"/>
            <color indexed="81"/>
            <rFont val="Tahoma"/>
            <charset val="1"/>
          </rPr>
          <t>Tim Gurney:</t>
        </r>
        <r>
          <rPr>
            <sz val="9"/>
            <color indexed="81"/>
            <rFont val="Tahoma"/>
            <charset val="1"/>
          </rPr>
          <t xml:space="preserve">
includes earthworks, concrete and tanks</t>
        </r>
      </text>
    </comment>
    <comment ref="K15" authorId="0" shapeId="0" xr:uid="{46C0AAAC-29C5-42AF-BB57-A8A2A0BA15A3}">
      <text>
        <r>
          <rPr>
            <b/>
            <sz val="9"/>
            <color indexed="81"/>
            <rFont val="Tahoma"/>
            <family val="2"/>
          </rPr>
          <t>Tim Gurney:</t>
        </r>
        <r>
          <rPr>
            <sz val="9"/>
            <color indexed="81"/>
            <rFont val="Tahoma"/>
            <family val="2"/>
          </rPr>
          <t xml:space="preserve">
shed clean out costs</t>
        </r>
      </text>
    </comment>
    <comment ref="K17" authorId="0" shapeId="0" xr:uid="{2CAAB4EA-1A2D-486C-97B3-60D8C2524C22}">
      <text>
        <r>
          <rPr>
            <b/>
            <sz val="9"/>
            <color indexed="81"/>
            <rFont val="Tahoma"/>
            <family val="2"/>
          </rPr>
          <t>Tim Gurney:</t>
        </r>
        <r>
          <rPr>
            <sz val="9"/>
            <color indexed="81"/>
            <rFont val="Tahoma"/>
            <family val="2"/>
          </rPr>
          <t xml:space="preserve">
clean / spray annually</t>
        </r>
      </text>
    </comment>
  </commentList>
</comments>
</file>

<file path=xl/sharedStrings.xml><?xml version="1.0" encoding="utf-8"?>
<sst xmlns="http://schemas.openxmlformats.org/spreadsheetml/2006/main" count="40" uniqueCount="32">
  <si>
    <t>Storage type</t>
  </si>
  <si>
    <t>storage capacity</t>
  </si>
  <si>
    <t>Capital cost</t>
  </si>
  <si>
    <t>on costs $/t</t>
  </si>
  <si>
    <t>tonnes per annum per unit</t>
  </si>
  <si>
    <t>iPaddock unstacker</t>
  </si>
  <si>
    <t>unlimited</t>
  </si>
  <si>
    <t>On Farm Storage Calculator</t>
  </si>
  <si>
    <t>Tonnes</t>
  </si>
  <si>
    <t xml:space="preserve">Silo bags </t>
  </si>
  <si>
    <t>Open top paddock bin</t>
  </si>
  <si>
    <t xml:space="preserve">Closed top PTO bin </t>
  </si>
  <si>
    <t>Permanent silo</t>
  </si>
  <si>
    <t>Mother bin</t>
  </si>
  <si>
    <t>5 YEARS</t>
  </si>
  <si>
    <t>Throughput</t>
  </si>
  <si>
    <t>Costs per tonne</t>
  </si>
  <si>
    <t>10 YEARS</t>
  </si>
  <si>
    <r>
      <t xml:space="preserve">Shed </t>
    </r>
    <r>
      <rPr>
        <b/>
        <sz val="12"/>
        <color theme="1"/>
        <rFont val="Calibri"/>
        <family val="2"/>
        <scheme val="minor"/>
      </rPr>
      <t>(48.5m x 26m x 7.3m)</t>
    </r>
  </si>
  <si>
    <r>
      <t xml:space="preserve">Shed </t>
    </r>
    <r>
      <rPr>
        <b/>
        <sz val="12"/>
        <color theme="1"/>
        <rFont val="Calibri"/>
        <family val="2"/>
        <scheme val="minor"/>
      </rPr>
      <t>(64m x 23m x 7m)</t>
    </r>
  </si>
  <si>
    <t>Initial capital cost: $120,000
Storage capacity: 110t
On costs: $0.10/t (cleaning + maintenance)</t>
  </si>
  <si>
    <t>Initial capital cost: $290,000 (includes earthworks, concrete and tanks)
Storage capacity: 2500t
On costs: $0.50/t (shed clean out for fert + grain)</t>
  </si>
  <si>
    <t>Initial capital cost: $24,500
Storage capacity: 55t
On costs: $0.10/t (cleaning out + spray)</t>
  </si>
  <si>
    <t>Initial capital cost: $13,000
Storage capacity: 55t
On costs: $0.10/t (cleaning out + spray)</t>
  </si>
  <si>
    <t>Initial capital cost: $65,000 ($40k for unloader, $25k for loader, based on every grower buying an unloader, some can share…but $3/t to hire neighbours machine...)
Storage capacity: 220t
On costs: $3.90/t (bag $3.70/t + 20c for bag disposal, clean up, equipment maintenance)</t>
  </si>
  <si>
    <t>Initial capital cost: $50,000
Storage capacity: unlimited
On costs: $4.50/t (1% grain wastage + cleaning + maintenance)</t>
  </si>
  <si>
    <t>Initial capital cost: $368,000 (includes earthworks, concrete and tanks)
Storage capacity: 2500t
On costs: $0.50/t (shed clean out for fertiliser + grain)</t>
  </si>
  <si>
    <t>Contact your local financial advisor for more information on recent government subsidies regarding instant tax write-off programs for farm infrastructure.</t>
  </si>
  <si>
    <r>
      <t xml:space="preserve">Please note: this is intended to be used as a guide only and does not represent financial or other advice. 
This information is current at 30 March 2020 and is subject to change without notice.
</t>
    </r>
    <r>
      <rPr>
        <b/>
        <i/>
        <sz val="16"/>
        <color rgb="FFFF0000"/>
        <rFont val="Calibri Light"/>
        <family val="2"/>
        <scheme val="major"/>
      </rPr>
      <t>Please only select information in the yellow drop-down boxes.</t>
    </r>
  </si>
  <si>
    <t xml:space="preserve">annual units OR cycles </t>
  </si>
  <si>
    <t>Initial capital cost: $17,500 (includes earthworks and concrete)
Storage capacity: 70t
On costs: $2.50/t (fumigation + cleaning)</t>
  </si>
  <si>
    <t>Initial capital cost: $25,000 (includes earthworks and concrete)
Storage capacity: 130t
On costs: $2.50/t (fumigation + cleaning)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</si>
</sst>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#,##0"/>
    <numFmt numFmtId="165" formatCode="&quot;$&quot;#,##0.00"/>
    <numFmt numFmtId="166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i/>
      <sz val="12"/>
      <color theme="1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22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2"/>
      <color rgb="FFFF0000"/>
      <name val="Calibri"/>
      <family val="2"/>
      <scheme val="minor"/>
    </font>
    <font>
      <b/>
      <i/>
      <sz val="16"/>
      <color rgb="FFFF0000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6E07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6" fillId="0" borderId="0" xfId="0" applyFont="1"/>
    <xf numFmtId="0" fontId="6" fillId="4" borderId="9" xfId="0" applyFont="1" applyFill="1" applyBorder="1" applyAlignment="1">
      <alignment horizontal="left" vertical="center"/>
    </xf>
    <xf numFmtId="166" fontId="6" fillId="0" borderId="9" xfId="1" applyNumberFormat="1" applyFont="1" applyBorder="1"/>
    <xf numFmtId="166" fontId="6" fillId="0" borderId="9" xfId="1" applyNumberFormat="1" applyFont="1" applyBorder="1" applyAlignment="1">
      <alignment vertical="center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0" fillId="5" borderId="26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13" fillId="7" borderId="30" xfId="0" applyFont="1" applyFill="1" applyBorder="1" applyAlignment="1">
      <alignment vertical="center" wrapText="1"/>
    </xf>
    <xf numFmtId="0" fontId="13" fillId="7" borderId="32" xfId="0" applyFont="1" applyFill="1" applyBorder="1" applyAlignment="1">
      <alignment vertical="center" wrapText="1"/>
    </xf>
    <xf numFmtId="0" fontId="13" fillId="7" borderId="34" xfId="0" applyFont="1" applyFill="1" applyBorder="1" applyAlignment="1">
      <alignment vertical="center" wrapText="1"/>
    </xf>
    <xf numFmtId="166" fontId="6" fillId="0" borderId="0" xfId="1" applyNumberFormat="1" applyFont="1"/>
    <xf numFmtId="0" fontId="14" fillId="7" borderId="43" xfId="0" applyFont="1" applyFill="1" applyBorder="1" applyAlignment="1">
      <alignment horizontal="center" vertical="center"/>
    </xf>
    <xf numFmtId="3" fontId="14" fillId="5" borderId="39" xfId="0" applyNumberFormat="1" applyFont="1" applyFill="1" applyBorder="1" applyAlignment="1">
      <alignment horizontal="center" vertical="center"/>
    </xf>
    <xf numFmtId="165" fontId="15" fillId="5" borderId="12" xfId="0" applyNumberFormat="1" applyFont="1" applyFill="1" applyBorder="1" applyAlignment="1">
      <alignment horizontal="center" vertical="center"/>
    </xf>
    <xf numFmtId="3" fontId="14" fillId="6" borderId="24" xfId="0" applyNumberFormat="1" applyFont="1" applyFill="1" applyBorder="1" applyAlignment="1">
      <alignment horizontal="center" vertical="center"/>
    </xf>
    <xf numFmtId="165" fontId="15" fillId="6" borderId="25" xfId="0" applyNumberFormat="1" applyFont="1" applyFill="1" applyBorder="1" applyAlignment="1">
      <alignment horizontal="center" vertical="center"/>
    </xf>
    <xf numFmtId="1" fontId="14" fillId="7" borderId="22" xfId="0" applyNumberFormat="1" applyFont="1" applyFill="1" applyBorder="1" applyAlignment="1">
      <alignment horizontal="center" vertical="center"/>
    </xf>
    <xf numFmtId="3" fontId="14" fillId="5" borderId="40" xfId="0" applyNumberFormat="1" applyFont="1" applyFill="1" applyBorder="1" applyAlignment="1">
      <alignment horizontal="center" vertical="center"/>
    </xf>
    <xf numFmtId="165" fontId="15" fillId="5" borderId="13" xfId="0" applyNumberFormat="1" applyFont="1" applyFill="1" applyBorder="1" applyAlignment="1">
      <alignment horizontal="center" vertical="center"/>
    </xf>
    <xf numFmtId="3" fontId="14" fillId="6" borderId="17" xfId="0" applyNumberFormat="1" applyFont="1" applyFill="1" applyBorder="1" applyAlignment="1">
      <alignment horizontal="center" vertical="center"/>
    </xf>
    <xf numFmtId="165" fontId="15" fillId="6" borderId="18" xfId="0" applyNumberFormat="1" applyFont="1" applyFill="1" applyBorder="1" applyAlignment="1">
      <alignment horizontal="center" vertical="center"/>
    </xf>
    <xf numFmtId="1" fontId="14" fillId="7" borderId="23" xfId="0" applyNumberFormat="1" applyFont="1" applyFill="1" applyBorder="1" applyAlignment="1">
      <alignment horizontal="center" vertical="center"/>
    </xf>
    <xf numFmtId="3" fontId="14" fillId="5" borderId="41" xfId="0" applyNumberFormat="1" applyFont="1" applyFill="1" applyBorder="1" applyAlignment="1">
      <alignment horizontal="center" vertical="center"/>
    </xf>
    <xf numFmtId="165" fontId="15" fillId="5" borderId="21" xfId="0" applyNumberFormat="1" applyFont="1" applyFill="1" applyBorder="1" applyAlignment="1">
      <alignment horizontal="center" vertical="center"/>
    </xf>
    <xf numFmtId="3" fontId="14" fillId="6" borderId="19" xfId="0" applyNumberFormat="1" applyFont="1" applyFill="1" applyBorder="1" applyAlignment="1">
      <alignment horizontal="center" vertical="center"/>
    </xf>
    <xf numFmtId="165" fontId="15" fillId="6" borderId="2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31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3" fontId="12" fillId="3" borderId="36" xfId="0" applyNumberFormat="1" applyFont="1" applyFill="1" applyBorder="1" applyAlignment="1" applyProtection="1">
      <alignment horizontal="center" vertical="center"/>
      <protection locked="0"/>
    </xf>
    <xf numFmtId="3" fontId="12" fillId="3" borderId="32" xfId="0" applyNumberFormat="1" applyFont="1" applyFill="1" applyBorder="1" applyAlignment="1" applyProtection="1">
      <alignment horizontal="center" vertical="center"/>
      <protection locked="0"/>
    </xf>
    <xf numFmtId="3" fontId="12" fillId="3" borderId="34" xfId="0" applyNumberFormat="1" applyFont="1" applyFill="1" applyBorder="1" applyAlignment="1" applyProtection="1">
      <alignment horizontal="center" vertical="center"/>
      <protection locked="0"/>
    </xf>
    <xf numFmtId="0" fontId="11" fillId="6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1" fillId="5" borderId="14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center" vertical="center" wrapText="1"/>
    </xf>
    <xf numFmtId="0" fontId="10" fillId="7" borderId="42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6E0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3188758</xdr:colOff>
      <xdr:row>0</xdr:row>
      <xdr:rowOff>127000</xdr:rowOff>
    </xdr:from>
    <xdr:to>
      <xdr:col>4</xdr:col>
      <xdr:colOff>244306</xdr:colOff>
      <xdr:row>0</xdr:row>
      <xdr:rowOff>1193800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3BA074-ADE9-4063-B708-177643CD8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6091" y="127000"/>
          <a:ext cx="4178132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616CD-FF74-42C5-8812-EDD32899D28E}">
  <dimension ref="A1:H18"/>
  <sheetViews>
    <sheetView showGridLines="0" tabSelected="1" zoomScale="90" zoomScaleNormal="90" zoomScaleSheetLayoutView="100" zoomScalePageLayoutView="90" workbookViewId="0">
      <selection activeCell="C8" sqref="C8"/>
    </sheetView>
  </sheetViews>
  <sheetFormatPr defaultColWidth="9.140625" defaultRowHeight="15" x14ac:dyDescent="0.25"/>
  <cols>
    <col min="1" max="1" width="29.140625" style="25" bestFit="1" customWidth="1"/>
    <col min="2" max="2" width="80.140625" style="24" customWidth="1"/>
    <col min="3" max="3" width="16.5703125" style="24" customWidth="1"/>
    <col min="4" max="4" width="10.140625" style="24" customWidth="1"/>
    <col min="5" max="5" width="16.28515625" style="24" bestFit="1" customWidth="1"/>
    <col min="6" max="6" width="19" style="24" customWidth="1"/>
    <col min="7" max="7" width="17.5703125" style="24" bestFit="1" customWidth="1"/>
    <col min="8" max="8" width="22.85546875" style="24" bestFit="1" customWidth="1"/>
    <col min="9" max="16384" width="9.140625" style="24"/>
  </cols>
  <sheetData>
    <row r="1" spans="1:8" ht="129.75" customHeight="1" x14ac:dyDescent="0.5">
      <c r="A1" s="59" t="s">
        <v>7</v>
      </c>
      <c r="B1" s="59"/>
      <c r="C1" s="59"/>
      <c r="D1" s="59"/>
      <c r="E1" s="59"/>
      <c r="F1" s="59"/>
      <c r="G1" s="59"/>
      <c r="H1" s="59"/>
    </row>
    <row r="2" spans="1:8" ht="5.25" customHeight="1" x14ac:dyDescent="0.45">
      <c r="A2" s="49"/>
      <c r="B2" s="49"/>
      <c r="C2" s="49"/>
      <c r="D2" s="49"/>
      <c r="E2" s="49"/>
      <c r="F2" s="49"/>
      <c r="G2" s="49"/>
      <c r="H2" s="49"/>
    </row>
    <row r="3" spans="1:8" ht="50.25" customHeight="1" x14ac:dyDescent="0.25">
      <c r="B3" s="70" t="s">
        <v>28</v>
      </c>
      <c r="C3" s="70"/>
      <c r="D3" s="70"/>
      <c r="E3" s="70"/>
      <c r="F3" s="70"/>
      <c r="G3" s="70"/>
      <c r="H3" s="21"/>
    </row>
    <row r="4" spans="1:8" ht="6.75" customHeight="1" x14ac:dyDescent="0.25">
      <c r="B4" s="70"/>
      <c r="C4" s="70"/>
      <c r="D4" s="70"/>
      <c r="E4" s="70"/>
      <c r="F4" s="70"/>
      <c r="G4" s="70"/>
      <c r="H4" s="22"/>
    </row>
    <row r="5" spans="1:8" ht="8.25" customHeight="1" thickBot="1" x14ac:dyDescent="0.3"/>
    <row r="6" spans="1:8" ht="26.25" customHeight="1" thickBot="1" x14ac:dyDescent="0.3">
      <c r="A6" s="66" t="s">
        <v>0</v>
      </c>
      <c r="B6" s="67"/>
      <c r="C6" s="64" t="s">
        <v>4</v>
      </c>
      <c r="D6" s="62" t="s">
        <v>29</v>
      </c>
      <c r="E6" s="60" t="s">
        <v>14</v>
      </c>
      <c r="F6" s="61"/>
      <c r="G6" s="57" t="s">
        <v>17</v>
      </c>
      <c r="H6" s="58"/>
    </row>
    <row r="7" spans="1:8" ht="26.25" customHeight="1" thickBot="1" x14ac:dyDescent="0.3">
      <c r="A7" s="68"/>
      <c r="B7" s="69"/>
      <c r="C7" s="65"/>
      <c r="D7" s="63"/>
      <c r="E7" s="26" t="s">
        <v>15</v>
      </c>
      <c r="F7" s="27" t="s">
        <v>16</v>
      </c>
      <c r="G7" s="28" t="s">
        <v>15</v>
      </c>
      <c r="H7" s="29" t="s">
        <v>16</v>
      </c>
    </row>
    <row r="8" spans="1:8" ht="48" customHeight="1" x14ac:dyDescent="0.25">
      <c r="A8" s="30" t="s">
        <v>5</v>
      </c>
      <c r="B8" s="50" t="s">
        <v>25</v>
      </c>
      <c r="C8" s="54">
        <v>6500</v>
      </c>
      <c r="D8" s="34">
        <v>1</v>
      </c>
      <c r="E8" s="35">
        <f t="shared" ref="E8:E16" si="0">SUM(C8*5)</f>
        <v>32500</v>
      </c>
      <c r="F8" s="36">
        <f>SUM(Sheet2!J9/E8+Sheet2!K9)</f>
        <v>6.0384615384615383</v>
      </c>
      <c r="G8" s="37">
        <f>SUM(E8*2)</f>
        <v>65000</v>
      </c>
      <c r="H8" s="38">
        <f>SUM(Sheet2!J9/G8+Sheet2!K9)</f>
        <v>5.2692307692307692</v>
      </c>
    </row>
    <row r="9" spans="1:8" ht="60" x14ac:dyDescent="0.25">
      <c r="A9" s="31" t="s">
        <v>9</v>
      </c>
      <c r="B9" s="51" t="s">
        <v>24</v>
      </c>
      <c r="C9" s="55">
        <v>1540</v>
      </c>
      <c r="D9" s="39">
        <f>C9/220</f>
        <v>7</v>
      </c>
      <c r="E9" s="40">
        <f t="shared" si="0"/>
        <v>7700</v>
      </c>
      <c r="F9" s="41">
        <f>SUM(Sheet2!J10/E9+Sheet2!K10)</f>
        <v>12.341558441558442</v>
      </c>
      <c r="G9" s="42">
        <f t="shared" ref="G9:G16" si="1">SUM(E9*2)</f>
        <v>15400</v>
      </c>
      <c r="H9" s="43">
        <f>SUM(Sheet2!J10/G9+Sheet2!K10)</f>
        <v>8.1207792207792213</v>
      </c>
    </row>
    <row r="10" spans="1:8" ht="48" customHeight="1" x14ac:dyDescent="0.25">
      <c r="A10" s="31" t="s">
        <v>10</v>
      </c>
      <c r="B10" s="51" t="s">
        <v>23</v>
      </c>
      <c r="C10" s="55">
        <v>110</v>
      </c>
      <c r="D10" s="39">
        <f>C10/55</f>
        <v>2</v>
      </c>
      <c r="E10" s="40">
        <f t="shared" si="0"/>
        <v>550</v>
      </c>
      <c r="F10" s="41">
        <f>SUM(Sheet2!J11/E10+Sheet2!K11)</f>
        <v>23.736363636363638</v>
      </c>
      <c r="G10" s="42">
        <f t="shared" si="1"/>
        <v>1100</v>
      </c>
      <c r="H10" s="43">
        <f>SUM(Sheet2!J11/G10+Sheet2!K11)</f>
        <v>11.918181818181818</v>
      </c>
    </row>
    <row r="11" spans="1:8" ht="48" customHeight="1" x14ac:dyDescent="0.25">
      <c r="A11" s="31" t="s">
        <v>11</v>
      </c>
      <c r="B11" s="51" t="s">
        <v>22</v>
      </c>
      <c r="C11" s="55">
        <v>275</v>
      </c>
      <c r="D11" s="39">
        <f>C11/55</f>
        <v>5</v>
      </c>
      <c r="E11" s="40">
        <f t="shared" si="0"/>
        <v>1375</v>
      </c>
      <c r="F11" s="41">
        <f>SUM(Sheet2!J12/E11+Sheet2!K12)</f>
        <v>17.918181818181818</v>
      </c>
      <c r="G11" s="42">
        <f t="shared" si="1"/>
        <v>2750</v>
      </c>
      <c r="H11" s="43">
        <f>SUM(Sheet2!J12/G11+Sheet2!K12)</f>
        <v>9.0090909090909079</v>
      </c>
    </row>
    <row r="12" spans="1:8" ht="48" customHeight="1" x14ac:dyDescent="0.25">
      <c r="A12" s="31" t="s">
        <v>12</v>
      </c>
      <c r="B12" s="51" t="s">
        <v>30</v>
      </c>
      <c r="C12" s="55">
        <v>70</v>
      </c>
      <c r="D12" s="39">
        <f>C12/70</f>
        <v>1</v>
      </c>
      <c r="E12" s="40">
        <f t="shared" si="0"/>
        <v>350</v>
      </c>
      <c r="F12" s="41">
        <f>SUM(Sheet2!J13/E12+Sheet2!K13)</f>
        <v>52.5</v>
      </c>
      <c r="G12" s="42">
        <f t="shared" si="1"/>
        <v>700</v>
      </c>
      <c r="H12" s="43">
        <f>SUM(Sheet2!J13/G12+Sheet2!K13)</f>
        <v>27.5</v>
      </c>
    </row>
    <row r="13" spans="1:8" ht="48" customHeight="1" x14ac:dyDescent="0.25">
      <c r="A13" s="31" t="s">
        <v>12</v>
      </c>
      <c r="B13" s="51" t="s">
        <v>31</v>
      </c>
      <c r="C13" s="55">
        <v>130</v>
      </c>
      <c r="D13" s="39">
        <f>C13/130</f>
        <v>1</v>
      </c>
      <c r="E13" s="40">
        <f t="shared" si="0"/>
        <v>650</v>
      </c>
      <c r="F13" s="41">
        <f>SUM(Sheet2!J14/E13+Sheet2!K14)</f>
        <v>40.96153846153846</v>
      </c>
      <c r="G13" s="42">
        <f t="shared" si="1"/>
        <v>1300</v>
      </c>
      <c r="H13" s="43">
        <f>SUM(Sheet2!J14/G13+Sheet2!K14)</f>
        <v>21.73076923076923</v>
      </c>
    </row>
    <row r="14" spans="1:8" ht="48" customHeight="1" x14ac:dyDescent="0.25">
      <c r="A14" s="31" t="s">
        <v>19</v>
      </c>
      <c r="B14" s="51" t="s">
        <v>21</v>
      </c>
      <c r="C14" s="55">
        <v>500</v>
      </c>
      <c r="D14" s="39">
        <v>1</v>
      </c>
      <c r="E14" s="40">
        <f t="shared" si="0"/>
        <v>2500</v>
      </c>
      <c r="F14" s="41">
        <f>SUM(Sheet2!J15/E14+Sheet2!K15)</f>
        <v>116.5</v>
      </c>
      <c r="G14" s="42">
        <f t="shared" si="1"/>
        <v>5000</v>
      </c>
      <c r="H14" s="43">
        <f>SUM(Sheet2!J15/G14+Sheet2!K15)</f>
        <v>58.5</v>
      </c>
    </row>
    <row r="15" spans="1:8" ht="48" customHeight="1" x14ac:dyDescent="0.25">
      <c r="A15" s="31" t="s">
        <v>18</v>
      </c>
      <c r="B15" s="51" t="s">
        <v>26</v>
      </c>
      <c r="C15" s="55">
        <v>3000</v>
      </c>
      <c r="D15" s="39">
        <v>1</v>
      </c>
      <c r="E15" s="40">
        <f t="shared" si="0"/>
        <v>15000</v>
      </c>
      <c r="F15" s="41">
        <f>SUM(Sheet2!J16/E15+Sheet2!K16)</f>
        <v>25.033333333333335</v>
      </c>
      <c r="G15" s="42">
        <f t="shared" si="1"/>
        <v>30000</v>
      </c>
      <c r="H15" s="43">
        <f>SUM(Sheet2!J16/G15+Sheet2!K16)</f>
        <v>12.766666666666667</v>
      </c>
    </row>
    <row r="16" spans="1:8" ht="48" customHeight="1" thickBot="1" x14ac:dyDescent="0.3">
      <c r="A16" s="32" t="s">
        <v>13</v>
      </c>
      <c r="B16" s="52" t="s">
        <v>20</v>
      </c>
      <c r="C16" s="56">
        <v>660</v>
      </c>
      <c r="D16" s="44">
        <f>C16/110</f>
        <v>6</v>
      </c>
      <c r="E16" s="45">
        <f t="shared" si="0"/>
        <v>3300</v>
      </c>
      <c r="F16" s="46">
        <f>SUM(Sheet2!J17/E16+Sheet2!K17)</f>
        <v>36.463636363636368</v>
      </c>
      <c r="G16" s="47">
        <f t="shared" si="1"/>
        <v>6600</v>
      </c>
      <c r="H16" s="48">
        <f>SUM(Sheet2!J17/G16+Sheet2!K17)</f>
        <v>18.281818181818185</v>
      </c>
    </row>
    <row r="17" spans="1:8" x14ac:dyDescent="0.25">
      <c r="B17" s="53"/>
    </row>
    <row r="18" spans="1:8" ht="15.75" customHeight="1" x14ac:dyDescent="0.25">
      <c r="A18" s="71" t="s">
        <v>27</v>
      </c>
      <c r="B18" s="71"/>
      <c r="C18" s="71"/>
      <c r="D18" s="71"/>
      <c r="E18" s="71"/>
      <c r="F18" s="71"/>
      <c r="G18" s="71"/>
      <c r="H18" s="71"/>
    </row>
  </sheetData>
  <sheetProtection algorithmName="SHA-512" hashValue="0Hdm4X65xRCcJGhuhHXOjaQsDpZk02Z1JBOZWwtVexDI02LSRt9Gf7cFUVAd+RTQ4SGH/VkrZEK0nbMHySnpXg==" saltValue="xouaxm8bdsGM5lEJDHiGdA==" spinCount="100000" sheet="1" selectLockedCells="1"/>
  <mergeCells count="9">
    <mergeCell ref="A18:H18"/>
    <mergeCell ref="G6:H6"/>
    <mergeCell ref="A1:H1"/>
    <mergeCell ref="E6:F6"/>
    <mergeCell ref="D6:D7"/>
    <mergeCell ref="C6:C7"/>
    <mergeCell ref="A6:B7"/>
    <mergeCell ref="B3:G3"/>
    <mergeCell ref="B4:G4"/>
  </mergeCells>
  <pageMargins left="0.36889880952380955" right="0.25" top="0.43270833333333331" bottom="0.75" header="0.3" footer="0.3"/>
  <pageSetup paperSize="8" scale="90" orientation="landscape" r:id="rId1"/>
  <ignoredErrors>
    <ignoredError sqref="G8 G9:G16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D2E8596B-F4D9-4EF9-8820-56DE7A54E4E6}">
          <x14:formula1>
            <xm:f>Sheet2!$F$6:$F$51</xm:f>
          </x14:formula1>
          <xm:sqref>C9</xm:sqref>
        </x14:dataValidation>
        <x14:dataValidation type="list" allowBlank="1" showInputMessage="1" showErrorMessage="1" xr:uid="{B909585A-B523-483A-A86A-447CE53A72A4}">
          <x14:formula1>
            <xm:f>Sheet2!$G$6:$G$29</xm:f>
          </x14:formula1>
          <xm:sqref>C8</xm:sqref>
        </x14:dataValidation>
        <x14:dataValidation type="list" allowBlank="1" showInputMessage="1" showErrorMessage="1" xr:uid="{5535B6E8-14FB-453D-BD26-52042F52B23A}">
          <x14:formula1>
            <xm:f>Sheet2!$B$6:$B$87</xm:f>
          </x14:formula1>
          <xm:sqref>C10:C11</xm:sqref>
        </x14:dataValidation>
        <x14:dataValidation type="list" allowBlank="1" showInputMessage="1" showErrorMessage="1" xr:uid="{B4FEF7A5-584C-4F6D-B5A1-6846C70F307B}">
          <x14:formula1>
            <xm:f>Sheet2!$C$6:$C$148</xm:f>
          </x14:formula1>
          <xm:sqref>C12</xm:sqref>
        </x14:dataValidation>
        <x14:dataValidation type="list" allowBlank="1" showInputMessage="1" showErrorMessage="1" xr:uid="{EC9DB235-F6E3-4966-A119-BFD7EEEC239E}">
          <x14:formula1>
            <xm:f>Sheet2!$E$6:$E$82</xm:f>
          </x14:formula1>
          <xm:sqref>C13</xm:sqref>
        </x14:dataValidation>
        <x14:dataValidation type="list" allowBlank="1" showInputMessage="1" showErrorMessage="1" xr:uid="{2DA96F0C-40AB-414C-89F1-F8699AB584A3}">
          <x14:formula1>
            <xm:f>Sheet2!$D$6:$D$96</xm:f>
          </x14:formula1>
          <xm:sqref>C16</xm:sqref>
        </x14:dataValidation>
        <x14:dataValidation type="list" allowBlank="1" showInputMessage="1" showErrorMessage="1" xr:uid="{046D2DAF-29DB-4E88-8F20-0BBA4FACD4F1}">
          <x14:formula1>
            <xm:f>Sheet2!$G$6:$G$25</xm:f>
          </x14:formula1>
          <xm:sqref>C14:C15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692B3-719B-4206-B158-2CFF468578B3}">
  <dimension ref="B1:K201"/>
  <sheetViews>
    <sheetView workbookViewId="0">
      <selection activeCell="J14" sqref="J14"/>
    </sheetView>
  </sheetViews>
  <sheetFormatPr defaultRowHeight="15" x14ac:dyDescent="0.25"/>
  <cols>
    <col min="2" max="7" width="8.7109375" bestFit="1" customWidth="1"/>
    <col min="8" max="8" width="9.7109375" bestFit="1" customWidth="1"/>
    <col min="9" max="9" width="15.7109375" bestFit="1" customWidth="1"/>
    <col min="10" max="10" width="11.5703125" bestFit="1" customWidth="1"/>
    <col min="11" max="11" width="11.42578125" bestFit="1" customWidth="1"/>
    <col min="12" max="12" width="10.5703125" customWidth="1"/>
  </cols>
  <sheetData>
    <row r="1" spans="2:11" ht="21" x14ac:dyDescent="0.25">
      <c r="I1" s="23"/>
      <c r="J1" s="23"/>
      <c r="K1" s="23"/>
    </row>
    <row r="2" spans="2:11" ht="21" x14ac:dyDescent="0.25">
      <c r="G2" s="14"/>
      <c r="J2" s="23"/>
      <c r="K2" s="23"/>
    </row>
    <row r="3" spans="2:11" ht="15.75" x14ac:dyDescent="0.25">
      <c r="G3" s="14"/>
      <c r="I3" s="21"/>
      <c r="J3" s="21"/>
      <c r="K3" s="21"/>
    </row>
    <row r="4" spans="2:11" x14ac:dyDescent="0.25">
      <c r="G4" s="14"/>
      <c r="I4" s="22"/>
      <c r="J4" s="22"/>
      <c r="K4" s="22"/>
    </row>
    <row r="5" spans="2:11" x14ac:dyDescent="0.25">
      <c r="B5" s="15" t="s">
        <v>8</v>
      </c>
      <c r="C5" s="15" t="s">
        <v>8</v>
      </c>
      <c r="D5" s="15" t="s">
        <v>8</v>
      </c>
      <c r="E5" s="15" t="s">
        <v>8</v>
      </c>
      <c r="F5" s="15" t="s">
        <v>8</v>
      </c>
      <c r="G5" s="15" t="s">
        <v>8</v>
      </c>
    </row>
    <row r="6" spans="2:11" ht="15.75" thickBot="1" x14ac:dyDescent="0.3">
      <c r="B6" s="33">
        <v>55</v>
      </c>
      <c r="C6" s="33">
        <v>70</v>
      </c>
      <c r="D6" s="33">
        <v>110</v>
      </c>
      <c r="E6" s="33">
        <v>130</v>
      </c>
      <c r="F6" s="33">
        <v>220</v>
      </c>
      <c r="G6" s="16">
        <v>500</v>
      </c>
    </row>
    <row r="7" spans="2:11" ht="15.75" thickBot="1" x14ac:dyDescent="0.3">
      <c r="B7" s="33">
        <v>110</v>
      </c>
      <c r="C7" s="33">
        <v>140</v>
      </c>
      <c r="D7" s="33">
        <v>220</v>
      </c>
      <c r="E7" s="33">
        <v>260</v>
      </c>
      <c r="F7" s="33">
        <v>440</v>
      </c>
      <c r="G7" s="16">
        <v>1000</v>
      </c>
      <c r="I7" s="1" t="s">
        <v>1</v>
      </c>
      <c r="J7" s="2" t="s">
        <v>2</v>
      </c>
      <c r="K7" s="2" t="s">
        <v>3</v>
      </c>
    </row>
    <row r="8" spans="2:11" x14ac:dyDescent="0.25">
      <c r="B8" s="33">
        <v>165</v>
      </c>
      <c r="C8" s="33">
        <v>210</v>
      </c>
      <c r="D8" s="33">
        <v>330</v>
      </c>
      <c r="E8" s="33">
        <v>390</v>
      </c>
      <c r="F8" s="33">
        <v>660</v>
      </c>
      <c r="G8" s="16">
        <v>1500</v>
      </c>
      <c r="I8" s="3"/>
      <c r="J8" s="4"/>
      <c r="K8" s="4"/>
    </row>
    <row r="9" spans="2:11" x14ac:dyDescent="0.25">
      <c r="B9" s="33">
        <v>220</v>
      </c>
      <c r="C9" s="33">
        <v>280</v>
      </c>
      <c r="D9" s="33">
        <v>440</v>
      </c>
      <c r="E9" s="33">
        <v>520</v>
      </c>
      <c r="F9" s="33">
        <v>880</v>
      </c>
      <c r="G9" s="16">
        <v>2000</v>
      </c>
      <c r="I9" s="5" t="s">
        <v>6</v>
      </c>
      <c r="J9" s="6">
        <v>50000</v>
      </c>
      <c r="K9" s="7">
        <v>4.5</v>
      </c>
    </row>
    <row r="10" spans="2:11" x14ac:dyDescent="0.25">
      <c r="B10" s="33">
        <v>275</v>
      </c>
      <c r="C10" s="33">
        <v>350</v>
      </c>
      <c r="D10" s="33">
        <v>550</v>
      </c>
      <c r="E10" s="33">
        <v>650</v>
      </c>
      <c r="F10" s="33">
        <v>1100</v>
      </c>
      <c r="G10" s="16">
        <v>2500</v>
      </c>
      <c r="I10" s="5">
        <v>220</v>
      </c>
      <c r="J10" s="6">
        <v>65000</v>
      </c>
      <c r="K10" s="7">
        <v>3.9</v>
      </c>
    </row>
    <row r="11" spans="2:11" x14ac:dyDescent="0.25">
      <c r="B11" s="33">
        <v>330</v>
      </c>
      <c r="C11" s="33">
        <v>420</v>
      </c>
      <c r="D11" s="33">
        <v>660</v>
      </c>
      <c r="E11" s="33">
        <v>780</v>
      </c>
      <c r="F11" s="33">
        <v>1320</v>
      </c>
      <c r="G11" s="16">
        <v>3000</v>
      </c>
      <c r="I11" s="8">
        <v>55</v>
      </c>
      <c r="J11" s="9">
        <v>13000</v>
      </c>
      <c r="K11" s="10">
        <v>0.1</v>
      </c>
    </row>
    <row r="12" spans="2:11" x14ac:dyDescent="0.25">
      <c r="B12" s="33">
        <v>385</v>
      </c>
      <c r="C12" s="33">
        <v>490</v>
      </c>
      <c r="D12" s="33">
        <v>770</v>
      </c>
      <c r="E12" s="33">
        <v>910</v>
      </c>
      <c r="F12" s="33">
        <v>1540</v>
      </c>
      <c r="G12" s="16">
        <v>3500</v>
      </c>
      <c r="I12" s="5">
        <v>55</v>
      </c>
      <c r="J12" s="6">
        <v>24500</v>
      </c>
      <c r="K12" s="7">
        <v>0.1</v>
      </c>
    </row>
    <row r="13" spans="2:11" x14ac:dyDescent="0.25">
      <c r="B13" s="33">
        <v>440</v>
      </c>
      <c r="C13" s="33">
        <v>560</v>
      </c>
      <c r="D13" s="33">
        <v>880</v>
      </c>
      <c r="E13" s="33">
        <v>1040</v>
      </c>
      <c r="F13" s="33">
        <v>1760</v>
      </c>
      <c r="G13" s="16">
        <v>4000</v>
      </c>
      <c r="I13" s="5">
        <v>70</v>
      </c>
      <c r="J13" s="6">
        <v>17500</v>
      </c>
      <c r="K13" s="7">
        <v>2.5</v>
      </c>
    </row>
    <row r="14" spans="2:11" x14ac:dyDescent="0.25">
      <c r="B14" s="33">
        <v>495</v>
      </c>
      <c r="C14" s="33">
        <v>630</v>
      </c>
      <c r="D14" s="33">
        <v>990</v>
      </c>
      <c r="E14" s="33">
        <v>1170</v>
      </c>
      <c r="F14" s="33">
        <v>1980</v>
      </c>
      <c r="G14" s="17">
        <v>4500</v>
      </c>
      <c r="I14" s="5">
        <v>130</v>
      </c>
      <c r="J14" s="6">
        <v>25000</v>
      </c>
      <c r="K14" s="7">
        <v>2.5</v>
      </c>
    </row>
    <row r="15" spans="2:11" x14ac:dyDescent="0.25">
      <c r="B15" s="33">
        <v>550</v>
      </c>
      <c r="C15" s="33">
        <v>700</v>
      </c>
      <c r="D15" s="33">
        <v>1100</v>
      </c>
      <c r="E15" s="33">
        <v>1300</v>
      </c>
      <c r="F15" s="33">
        <v>2200</v>
      </c>
      <c r="G15" s="16">
        <v>5000</v>
      </c>
      <c r="I15" s="5">
        <v>2500</v>
      </c>
      <c r="J15" s="6">
        <v>290000</v>
      </c>
      <c r="K15" s="7">
        <v>0.5</v>
      </c>
    </row>
    <row r="16" spans="2:11" x14ac:dyDescent="0.25">
      <c r="B16" s="33">
        <v>605</v>
      </c>
      <c r="C16" s="33">
        <v>770</v>
      </c>
      <c r="D16" s="33">
        <v>1210</v>
      </c>
      <c r="E16" s="33">
        <v>1430</v>
      </c>
      <c r="F16" s="33">
        <v>2420</v>
      </c>
      <c r="G16" s="16">
        <v>5500</v>
      </c>
      <c r="I16" s="18">
        <v>2500</v>
      </c>
      <c r="J16" s="19">
        <v>368000</v>
      </c>
      <c r="K16" s="20">
        <v>0.5</v>
      </c>
    </row>
    <row r="17" spans="2:11" ht="15.75" thickBot="1" x14ac:dyDescent="0.3">
      <c r="B17" s="33">
        <v>660</v>
      </c>
      <c r="C17" s="33">
        <v>840</v>
      </c>
      <c r="D17" s="33">
        <v>1320</v>
      </c>
      <c r="E17" s="33">
        <v>1560</v>
      </c>
      <c r="F17" s="33">
        <v>2640</v>
      </c>
      <c r="G17" s="16">
        <v>6000</v>
      </c>
      <c r="I17" s="11">
        <v>110</v>
      </c>
      <c r="J17" s="12">
        <v>120000</v>
      </c>
      <c r="K17" s="13">
        <v>0.1</v>
      </c>
    </row>
    <row r="18" spans="2:11" x14ac:dyDescent="0.25">
      <c r="B18" s="33">
        <v>715</v>
      </c>
      <c r="C18" s="33">
        <v>910</v>
      </c>
      <c r="D18" s="33">
        <v>1430</v>
      </c>
      <c r="E18" s="33">
        <v>1690</v>
      </c>
      <c r="F18" s="33">
        <v>2860</v>
      </c>
      <c r="G18" s="16">
        <v>6500</v>
      </c>
    </row>
    <row r="19" spans="2:11" x14ac:dyDescent="0.25">
      <c r="B19" s="33">
        <v>770</v>
      </c>
      <c r="C19" s="33">
        <v>980</v>
      </c>
      <c r="D19" s="33">
        <v>1540</v>
      </c>
      <c r="E19" s="33">
        <v>1820</v>
      </c>
      <c r="F19" s="33">
        <v>3080</v>
      </c>
      <c r="G19" s="16">
        <v>7000</v>
      </c>
    </row>
    <row r="20" spans="2:11" x14ac:dyDescent="0.25">
      <c r="B20" s="33">
        <v>825</v>
      </c>
      <c r="C20" s="33">
        <v>1050</v>
      </c>
      <c r="D20" s="33">
        <v>1650</v>
      </c>
      <c r="E20" s="33">
        <v>1950</v>
      </c>
      <c r="F20" s="33">
        <v>3300</v>
      </c>
      <c r="G20" s="16">
        <v>7500</v>
      </c>
    </row>
    <row r="21" spans="2:11" x14ac:dyDescent="0.25">
      <c r="B21" s="33">
        <v>880</v>
      </c>
      <c r="C21" s="33">
        <v>1120</v>
      </c>
      <c r="D21" s="33">
        <v>1760</v>
      </c>
      <c r="E21" s="33">
        <v>2080</v>
      </c>
      <c r="F21" s="33">
        <v>3520</v>
      </c>
      <c r="G21" s="16">
        <v>8000</v>
      </c>
    </row>
    <row r="22" spans="2:11" x14ac:dyDescent="0.25">
      <c r="B22" s="33">
        <v>935</v>
      </c>
      <c r="C22" s="33">
        <v>1190</v>
      </c>
      <c r="D22" s="33">
        <v>1870</v>
      </c>
      <c r="E22" s="33">
        <v>2210</v>
      </c>
      <c r="F22" s="33">
        <v>3740</v>
      </c>
      <c r="G22" s="16">
        <v>8500</v>
      </c>
    </row>
    <row r="23" spans="2:11" x14ac:dyDescent="0.25">
      <c r="B23" s="33">
        <v>990</v>
      </c>
      <c r="C23" s="33">
        <v>1260</v>
      </c>
      <c r="D23" s="33">
        <v>1980</v>
      </c>
      <c r="E23" s="33">
        <v>2340</v>
      </c>
      <c r="F23" s="33">
        <v>3960</v>
      </c>
      <c r="G23" s="16">
        <v>9000</v>
      </c>
    </row>
    <row r="24" spans="2:11" x14ac:dyDescent="0.25">
      <c r="B24" s="33">
        <v>1045</v>
      </c>
      <c r="C24" s="33">
        <v>1330</v>
      </c>
      <c r="D24" s="33">
        <v>2090</v>
      </c>
      <c r="E24" s="33">
        <v>2470</v>
      </c>
      <c r="F24" s="33">
        <v>4180</v>
      </c>
      <c r="G24" s="16">
        <v>9500</v>
      </c>
    </row>
    <row r="25" spans="2:11" x14ac:dyDescent="0.25">
      <c r="B25" s="33">
        <v>1100</v>
      </c>
      <c r="C25" s="33">
        <v>1400</v>
      </c>
      <c r="D25" s="33">
        <v>2200</v>
      </c>
      <c r="E25" s="33">
        <v>2600</v>
      </c>
      <c r="F25" s="33">
        <v>4400</v>
      </c>
      <c r="G25" s="16">
        <v>10000</v>
      </c>
    </row>
    <row r="26" spans="2:11" x14ac:dyDescent="0.25">
      <c r="B26" s="33">
        <v>1155</v>
      </c>
      <c r="C26" s="33">
        <v>1470</v>
      </c>
      <c r="D26" s="33">
        <v>2310</v>
      </c>
      <c r="E26" s="33">
        <v>2730</v>
      </c>
      <c r="F26" s="33">
        <v>4620</v>
      </c>
      <c r="G26" s="16">
        <v>10500</v>
      </c>
    </row>
    <row r="27" spans="2:11" x14ac:dyDescent="0.25">
      <c r="B27" s="33">
        <v>1210</v>
      </c>
      <c r="C27" s="33">
        <v>1540</v>
      </c>
      <c r="D27" s="33">
        <v>2420</v>
      </c>
      <c r="E27" s="33">
        <v>2860</v>
      </c>
      <c r="F27" s="33">
        <v>4840</v>
      </c>
      <c r="G27" s="16">
        <v>11000</v>
      </c>
    </row>
    <row r="28" spans="2:11" x14ac:dyDescent="0.25">
      <c r="B28" s="33">
        <v>1265</v>
      </c>
      <c r="C28" s="33">
        <v>1610</v>
      </c>
      <c r="D28" s="33">
        <v>2530</v>
      </c>
      <c r="E28" s="33">
        <v>2990</v>
      </c>
      <c r="F28" s="33">
        <v>5060</v>
      </c>
      <c r="G28" s="16">
        <v>11500</v>
      </c>
    </row>
    <row r="29" spans="2:11" x14ac:dyDescent="0.25">
      <c r="B29" s="33">
        <v>1320</v>
      </c>
      <c r="C29" s="33">
        <v>1680</v>
      </c>
      <c r="D29" s="33">
        <v>2640</v>
      </c>
      <c r="E29" s="33">
        <v>3120</v>
      </c>
      <c r="F29" s="33">
        <v>5280</v>
      </c>
      <c r="G29" s="16">
        <v>12000</v>
      </c>
    </row>
    <row r="30" spans="2:11" x14ac:dyDescent="0.25">
      <c r="B30" s="33">
        <v>1375</v>
      </c>
      <c r="C30" s="33">
        <v>1750</v>
      </c>
      <c r="D30" s="33">
        <v>2750</v>
      </c>
      <c r="E30" s="33">
        <v>3250</v>
      </c>
      <c r="F30" s="33">
        <v>5500</v>
      </c>
      <c r="G30" s="33"/>
    </row>
    <row r="31" spans="2:11" x14ac:dyDescent="0.25">
      <c r="B31" s="33">
        <v>1430</v>
      </c>
      <c r="C31" s="33">
        <v>1820</v>
      </c>
      <c r="D31" s="33">
        <v>2860</v>
      </c>
      <c r="E31" s="33">
        <v>3380</v>
      </c>
      <c r="F31" s="33">
        <v>5720</v>
      </c>
      <c r="G31" s="33"/>
    </row>
    <row r="32" spans="2:11" x14ac:dyDescent="0.25">
      <c r="B32" s="33">
        <v>1485</v>
      </c>
      <c r="C32" s="33">
        <v>1890</v>
      </c>
      <c r="D32" s="33">
        <v>2970</v>
      </c>
      <c r="E32" s="33">
        <v>3510</v>
      </c>
      <c r="F32" s="33">
        <v>5940</v>
      </c>
      <c r="G32" s="33"/>
    </row>
    <row r="33" spans="2:7" x14ac:dyDescent="0.25">
      <c r="B33" s="33">
        <v>1540</v>
      </c>
      <c r="C33" s="33">
        <v>1960</v>
      </c>
      <c r="D33" s="33">
        <v>3080</v>
      </c>
      <c r="E33" s="33">
        <v>3640</v>
      </c>
      <c r="F33" s="33">
        <v>6160</v>
      </c>
      <c r="G33" s="33"/>
    </row>
    <row r="34" spans="2:7" x14ac:dyDescent="0.25">
      <c r="B34" s="33">
        <v>1595</v>
      </c>
      <c r="C34" s="33">
        <v>2030</v>
      </c>
      <c r="D34" s="33">
        <v>3190</v>
      </c>
      <c r="E34" s="33">
        <v>3770</v>
      </c>
      <c r="F34" s="33">
        <v>6380</v>
      </c>
      <c r="G34" s="33"/>
    </row>
    <row r="35" spans="2:7" x14ac:dyDescent="0.25">
      <c r="B35" s="33">
        <v>1650</v>
      </c>
      <c r="C35" s="33">
        <v>2100</v>
      </c>
      <c r="D35" s="33">
        <v>3300</v>
      </c>
      <c r="E35" s="33">
        <v>3900</v>
      </c>
      <c r="F35" s="33">
        <v>6600</v>
      </c>
      <c r="G35" s="33"/>
    </row>
    <row r="36" spans="2:7" x14ac:dyDescent="0.25">
      <c r="B36" s="33">
        <v>1705</v>
      </c>
      <c r="C36" s="33">
        <v>2170</v>
      </c>
      <c r="D36" s="33">
        <v>3410</v>
      </c>
      <c r="E36" s="33">
        <v>4030</v>
      </c>
      <c r="F36" s="33">
        <v>6820</v>
      </c>
      <c r="G36" s="33"/>
    </row>
    <row r="37" spans="2:7" x14ac:dyDescent="0.25">
      <c r="B37" s="33">
        <v>1760</v>
      </c>
      <c r="C37" s="33">
        <v>2240</v>
      </c>
      <c r="D37" s="33">
        <v>3520</v>
      </c>
      <c r="E37" s="33">
        <v>4160</v>
      </c>
      <c r="F37" s="33">
        <v>7040</v>
      </c>
      <c r="G37" s="33"/>
    </row>
    <row r="38" spans="2:7" x14ac:dyDescent="0.25">
      <c r="B38" s="33">
        <v>1815</v>
      </c>
      <c r="C38" s="33">
        <v>2310</v>
      </c>
      <c r="D38" s="33">
        <v>3630</v>
      </c>
      <c r="E38" s="33">
        <v>4290</v>
      </c>
      <c r="F38" s="33">
        <v>7260</v>
      </c>
      <c r="G38" s="33"/>
    </row>
    <row r="39" spans="2:7" x14ac:dyDescent="0.25">
      <c r="B39" s="33">
        <v>1870</v>
      </c>
      <c r="C39" s="33">
        <v>2380</v>
      </c>
      <c r="D39" s="33">
        <v>3740</v>
      </c>
      <c r="E39" s="33">
        <v>4420</v>
      </c>
      <c r="F39" s="33">
        <v>7480</v>
      </c>
      <c r="G39" s="33"/>
    </row>
    <row r="40" spans="2:7" x14ac:dyDescent="0.25">
      <c r="B40" s="33">
        <v>1925</v>
      </c>
      <c r="C40" s="33">
        <v>2450</v>
      </c>
      <c r="D40" s="33">
        <v>3850</v>
      </c>
      <c r="E40" s="33">
        <v>4550</v>
      </c>
      <c r="F40" s="33">
        <v>7700</v>
      </c>
      <c r="G40" s="33"/>
    </row>
    <row r="41" spans="2:7" x14ac:dyDescent="0.25">
      <c r="B41" s="33">
        <v>1980</v>
      </c>
      <c r="C41" s="33">
        <v>2520</v>
      </c>
      <c r="D41" s="33">
        <v>3960</v>
      </c>
      <c r="E41" s="33">
        <v>4680</v>
      </c>
      <c r="F41" s="33">
        <v>7920</v>
      </c>
      <c r="G41" s="33"/>
    </row>
    <row r="42" spans="2:7" x14ac:dyDescent="0.25">
      <c r="B42" s="33">
        <v>2035</v>
      </c>
      <c r="C42" s="33">
        <v>2590</v>
      </c>
      <c r="D42" s="33">
        <v>4070</v>
      </c>
      <c r="E42" s="33">
        <v>4810</v>
      </c>
      <c r="F42" s="33">
        <v>8140</v>
      </c>
      <c r="G42" s="33"/>
    </row>
    <row r="43" spans="2:7" x14ac:dyDescent="0.25">
      <c r="B43" s="33">
        <v>2090</v>
      </c>
      <c r="C43" s="33">
        <v>2660</v>
      </c>
      <c r="D43" s="33">
        <v>4180</v>
      </c>
      <c r="E43" s="33">
        <v>4940</v>
      </c>
      <c r="F43" s="33">
        <v>8360</v>
      </c>
      <c r="G43" s="33"/>
    </row>
    <row r="44" spans="2:7" x14ac:dyDescent="0.25">
      <c r="B44" s="33">
        <v>2145</v>
      </c>
      <c r="C44" s="33">
        <v>2730</v>
      </c>
      <c r="D44" s="33">
        <v>4290</v>
      </c>
      <c r="E44" s="33">
        <v>5070</v>
      </c>
      <c r="F44" s="33">
        <v>8580</v>
      </c>
      <c r="G44" s="33"/>
    </row>
    <row r="45" spans="2:7" x14ac:dyDescent="0.25">
      <c r="B45" s="33">
        <v>2200</v>
      </c>
      <c r="C45" s="33">
        <v>2800</v>
      </c>
      <c r="D45" s="33">
        <v>4400</v>
      </c>
      <c r="E45" s="33">
        <v>5200</v>
      </c>
      <c r="F45" s="33">
        <v>8800</v>
      </c>
      <c r="G45" s="33"/>
    </row>
    <row r="46" spans="2:7" x14ac:dyDescent="0.25">
      <c r="B46" s="33">
        <v>2255</v>
      </c>
      <c r="C46" s="33">
        <v>2870</v>
      </c>
      <c r="D46" s="33">
        <v>4510</v>
      </c>
      <c r="E46" s="33">
        <v>5330</v>
      </c>
      <c r="F46" s="33">
        <v>9020</v>
      </c>
      <c r="G46" s="33"/>
    </row>
    <row r="47" spans="2:7" x14ac:dyDescent="0.25">
      <c r="B47" s="33">
        <v>2310</v>
      </c>
      <c r="C47" s="33">
        <v>2940</v>
      </c>
      <c r="D47" s="33">
        <v>4620</v>
      </c>
      <c r="E47" s="33">
        <v>5460</v>
      </c>
      <c r="F47" s="33">
        <v>9240</v>
      </c>
      <c r="G47" s="33"/>
    </row>
    <row r="48" spans="2:7" x14ac:dyDescent="0.25">
      <c r="B48" s="33">
        <v>2365</v>
      </c>
      <c r="C48" s="33">
        <v>3010</v>
      </c>
      <c r="D48" s="33">
        <v>4730</v>
      </c>
      <c r="E48" s="33">
        <v>5590</v>
      </c>
      <c r="F48" s="33">
        <v>9460</v>
      </c>
      <c r="G48" s="33"/>
    </row>
    <row r="49" spans="2:7" x14ac:dyDescent="0.25">
      <c r="B49" s="33">
        <v>2420</v>
      </c>
      <c r="C49" s="33">
        <v>3080</v>
      </c>
      <c r="D49" s="33">
        <v>4840</v>
      </c>
      <c r="E49" s="33">
        <v>5720</v>
      </c>
      <c r="F49" s="33">
        <v>9680</v>
      </c>
      <c r="G49" s="33"/>
    </row>
    <row r="50" spans="2:7" x14ac:dyDescent="0.25">
      <c r="B50" s="33">
        <v>2475</v>
      </c>
      <c r="C50" s="33">
        <v>3150</v>
      </c>
      <c r="D50" s="33">
        <v>4950</v>
      </c>
      <c r="E50" s="33">
        <v>5850</v>
      </c>
      <c r="F50" s="33">
        <v>9900</v>
      </c>
      <c r="G50" s="33"/>
    </row>
    <row r="51" spans="2:7" x14ac:dyDescent="0.25">
      <c r="B51" s="33">
        <v>2530</v>
      </c>
      <c r="C51" s="33">
        <v>3220</v>
      </c>
      <c r="D51" s="33">
        <v>5060</v>
      </c>
      <c r="E51" s="33">
        <v>5980</v>
      </c>
      <c r="F51" s="33">
        <v>10120</v>
      </c>
      <c r="G51" s="33"/>
    </row>
    <row r="52" spans="2:7" x14ac:dyDescent="0.25">
      <c r="B52" s="33">
        <v>2585</v>
      </c>
      <c r="C52" s="33">
        <v>3290</v>
      </c>
      <c r="D52" s="33">
        <v>5170</v>
      </c>
      <c r="E52" s="33">
        <v>6110</v>
      </c>
      <c r="F52" s="33"/>
      <c r="G52" s="33"/>
    </row>
    <row r="53" spans="2:7" x14ac:dyDescent="0.25">
      <c r="B53" s="33">
        <v>2640</v>
      </c>
      <c r="C53" s="33">
        <v>3360</v>
      </c>
      <c r="D53" s="33">
        <v>5280</v>
      </c>
      <c r="E53" s="33">
        <v>6240</v>
      </c>
      <c r="F53" s="33"/>
      <c r="G53" s="33"/>
    </row>
    <row r="54" spans="2:7" x14ac:dyDescent="0.25">
      <c r="B54" s="33">
        <v>2695</v>
      </c>
      <c r="C54" s="33">
        <v>3430</v>
      </c>
      <c r="D54" s="33">
        <v>5390</v>
      </c>
      <c r="E54" s="33">
        <v>6370</v>
      </c>
      <c r="F54" s="33"/>
      <c r="G54" s="33"/>
    </row>
    <row r="55" spans="2:7" x14ac:dyDescent="0.25">
      <c r="B55" s="33">
        <v>2750</v>
      </c>
      <c r="C55" s="33">
        <v>3500</v>
      </c>
      <c r="D55" s="33">
        <v>5500</v>
      </c>
      <c r="E55" s="33">
        <v>6500</v>
      </c>
      <c r="F55" s="33"/>
      <c r="G55" s="33"/>
    </row>
    <row r="56" spans="2:7" x14ac:dyDescent="0.25">
      <c r="B56" s="33">
        <v>2805</v>
      </c>
      <c r="C56" s="33">
        <v>3570</v>
      </c>
      <c r="D56" s="33">
        <v>5610</v>
      </c>
      <c r="E56" s="33">
        <v>6630</v>
      </c>
      <c r="F56" s="33"/>
      <c r="G56" s="33"/>
    </row>
    <row r="57" spans="2:7" x14ac:dyDescent="0.25">
      <c r="B57" s="33">
        <v>2860</v>
      </c>
      <c r="C57" s="33">
        <v>3640</v>
      </c>
      <c r="D57" s="33">
        <v>5720</v>
      </c>
      <c r="E57" s="33">
        <v>6760</v>
      </c>
      <c r="F57" s="33"/>
      <c r="G57" s="33"/>
    </row>
    <row r="58" spans="2:7" x14ac:dyDescent="0.25">
      <c r="B58" s="33">
        <v>2915</v>
      </c>
      <c r="C58" s="33">
        <v>3710</v>
      </c>
      <c r="D58" s="33">
        <v>5830</v>
      </c>
      <c r="E58" s="33">
        <v>6890</v>
      </c>
      <c r="F58" s="33"/>
      <c r="G58" s="33"/>
    </row>
    <row r="59" spans="2:7" x14ac:dyDescent="0.25">
      <c r="B59" s="33">
        <v>2970</v>
      </c>
      <c r="C59" s="33">
        <v>3780</v>
      </c>
      <c r="D59" s="33">
        <v>5940</v>
      </c>
      <c r="E59" s="33">
        <v>7020</v>
      </c>
      <c r="F59" s="33"/>
      <c r="G59" s="33"/>
    </row>
    <row r="60" spans="2:7" x14ac:dyDescent="0.25">
      <c r="B60" s="33">
        <v>3025</v>
      </c>
      <c r="C60" s="33">
        <v>3850</v>
      </c>
      <c r="D60" s="33">
        <v>6050</v>
      </c>
      <c r="E60" s="33">
        <v>7150</v>
      </c>
      <c r="F60" s="33"/>
      <c r="G60" s="33"/>
    </row>
    <row r="61" spans="2:7" x14ac:dyDescent="0.25">
      <c r="B61" s="33">
        <v>3080</v>
      </c>
      <c r="C61" s="33">
        <v>3920</v>
      </c>
      <c r="D61" s="33">
        <v>6160</v>
      </c>
      <c r="E61" s="33">
        <v>7280</v>
      </c>
      <c r="F61" s="33"/>
      <c r="G61" s="33"/>
    </row>
    <row r="62" spans="2:7" x14ac:dyDescent="0.25">
      <c r="B62" s="33">
        <v>3135</v>
      </c>
      <c r="C62" s="33">
        <v>3990</v>
      </c>
      <c r="D62" s="33">
        <v>6270</v>
      </c>
      <c r="E62" s="33">
        <v>7410</v>
      </c>
      <c r="F62" s="33"/>
      <c r="G62" s="33"/>
    </row>
    <row r="63" spans="2:7" x14ac:dyDescent="0.25">
      <c r="B63" s="33">
        <v>3190</v>
      </c>
      <c r="C63" s="33">
        <v>4060</v>
      </c>
      <c r="D63" s="33">
        <v>6380</v>
      </c>
      <c r="E63" s="33">
        <v>7540</v>
      </c>
      <c r="F63" s="33"/>
      <c r="G63" s="33"/>
    </row>
    <row r="64" spans="2:7" x14ac:dyDescent="0.25">
      <c r="B64" s="33">
        <v>3245</v>
      </c>
      <c r="C64" s="33">
        <v>4130</v>
      </c>
      <c r="D64" s="33">
        <v>6490</v>
      </c>
      <c r="E64" s="33">
        <v>7670</v>
      </c>
      <c r="F64" s="33"/>
      <c r="G64" s="33"/>
    </row>
    <row r="65" spans="2:7" x14ac:dyDescent="0.25">
      <c r="B65" s="33">
        <v>3300</v>
      </c>
      <c r="C65" s="33">
        <v>4200</v>
      </c>
      <c r="D65" s="33">
        <v>6600</v>
      </c>
      <c r="E65" s="33">
        <v>7800</v>
      </c>
      <c r="F65" s="33"/>
      <c r="G65" s="33"/>
    </row>
    <row r="66" spans="2:7" x14ac:dyDescent="0.25">
      <c r="B66" s="33">
        <v>3355</v>
      </c>
      <c r="C66" s="33">
        <v>4270</v>
      </c>
      <c r="D66" s="33">
        <v>6710</v>
      </c>
      <c r="E66" s="33">
        <v>7930</v>
      </c>
      <c r="F66" s="33"/>
      <c r="G66" s="33"/>
    </row>
    <row r="67" spans="2:7" x14ac:dyDescent="0.25">
      <c r="B67" s="33">
        <v>3410</v>
      </c>
      <c r="C67" s="33">
        <v>4340</v>
      </c>
      <c r="D67" s="33">
        <v>6820</v>
      </c>
      <c r="E67" s="33">
        <v>8060</v>
      </c>
      <c r="F67" s="33"/>
      <c r="G67" s="33"/>
    </row>
    <row r="68" spans="2:7" x14ac:dyDescent="0.25">
      <c r="B68" s="33">
        <v>3465</v>
      </c>
      <c r="C68" s="33">
        <v>4410</v>
      </c>
      <c r="D68" s="33">
        <v>6930</v>
      </c>
      <c r="E68" s="33">
        <v>8190</v>
      </c>
      <c r="F68" s="33"/>
      <c r="G68" s="33"/>
    </row>
    <row r="69" spans="2:7" x14ac:dyDescent="0.25">
      <c r="B69" s="33">
        <v>3520</v>
      </c>
      <c r="C69" s="33">
        <v>4480</v>
      </c>
      <c r="D69" s="33">
        <v>7040</v>
      </c>
      <c r="E69" s="33">
        <v>8320</v>
      </c>
      <c r="F69" s="33"/>
      <c r="G69" s="33"/>
    </row>
    <row r="70" spans="2:7" x14ac:dyDescent="0.25">
      <c r="B70" s="33">
        <v>3575</v>
      </c>
      <c r="C70" s="33">
        <v>4550</v>
      </c>
      <c r="D70" s="33">
        <v>7150</v>
      </c>
      <c r="E70" s="33">
        <v>8450</v>
      </c>
      <c r="F70" s="33"/>
      <c r="G70" s="33"/>
    </row>
    <row r="71" spans="2:7" x14ac:dyDescent="0.25">
      <c r="B71" s="33">
        <v>3630</v>
      </c>
      <c r="C71" s="33">
        <v>4620</v>
      </c>
      <c r="D71" s="33">
        <v>7260</v>
      </c>
      <c r="E71" s="33">
        <v>8580</v>
      </c>
      <c r="F71" s="33"/>
      <c r="G71" s="33"/>
    </row>
    <row r="72" spans="2:7" x14ac:dyDescent="0.25">
      <c r="B72" s="33">
        <v>3685</v>
      </c>
      <c r="C72" s="33">
        <v>4690</v>
      </c>
      <c r="D72" s="33">
        <v>7370</v>
      </c>
      <c r="E72" s="33">
        <v>8710</v>
      </c>
      <c r="F72" s="33"/>
      <c r="G72" s="33"/>
    </row>
    <row r="73" spans="2:7" x14ac:dyDescent="0.25">
      <c r="B73" s="33">
        <v>3740</v>
      </c>
      <c r="C73" s="33">
        <v>4760</v>
      </c>
      <c r="D73" s="33">
        <v>7480</v>
      </c>
      <c r="E73" s="33">
        <v>8840</v>
      </c>
      <c r="F73" s="33"/>
      <c r="G73" s="33"/>
    </row>
    <row r="74" spans="2:7" x14ac:dyDescent="0.25">
      <c r="B74" s="33">
        <v>3795</v>
      </c>
      <c r="C74" s="33">
        <v>4830</v>
      </c>
      <c r="D74" s="33">
        <v>7590</v>
      </c>
      <c r="E74" s="33">
        <v>8970</v>
      </c>
      <c r="F74" s="33"/>
      <c r="G74" s="33"/>
    </row>
    <row r="75" spans="2:7" x14ac:dyDescent="0.25">
      <c r="B75" s="33">
        <v>3850</v>
      </c>
      <c r="C75" s="33">
        <v>4900</v>
      </c>
      <c r="D75" s="33">
        <v>7700</v>
      </c>
      <c r="E75" s="33">
        <v>9100</v>
      </c>
      <c r="F75" s="33"/>
      <c r="G75" s="33"/>
    </row>
    <row r="76" spans="2:7" x14ac:dyDescent="0.25">
      <c r="B76" s="33">
        <v>3905</v>
      </c>
      <c r="C76" s="33">
        <v>4970</v>
      </c>
      <c r="D76" s="33">
        <v>7810</v>
      </c>
      <c r="E76" s="33">
        <v>9230</v>
      </c>
      <c r="F76" s="33"/>
      <c r="G76" s="33"/>
    </row>
    <row r="77" spans="2:7" x14ac:dyDescent="0.25">
      <c r="B77" s="33">
        <v>3960</v>
      </c>
      <c r="C77" s="33">
        <v>5040</v>
      </c>
      <c r="D77" s="33">
        <v>7920</v>
      </c>
      <c r="E77" s="33">
        <v>9360</v>
      </c>
      <c r="F77" s="33"/>
      <c r="G77" s="33"/>
    </row>
    <row r="78" spans="2:7" x14ac:dyDescent="0.25">
      <c r="B78" s="33">
        <v>4015</v>
      </c>
      <c r="C78" s="33">
        <v>5110</v>
      </c>
      <c r="D78" s="33">
        <v>8030</v>
      </c>
      <c r="E78" s="33">
        <v>9490</v>
      </c>
      <c r="F78" s="33"/>
      <c r="G78" s="33"/>
    </row>
    <row r="79" spans="2:7" x14ac:dyDescent="0.25">
      <c r="B79" s="33">
        <v>4070</v>
      </c>
      <c r="C79" s="33">
        <v>5180</v>
      </c>
      <c r="D79" s="33">
        <v>8140</v>
      </c>
      <c r="E79" s="33">
        <v>9620</v>
      </c>
      <c r="F79" s="33"/>
      <c r="G79" s="33"/>
    </row>
    <row r="80" spans="2:7" x14ac:dyDescent="0.25">
      <c r="B80" s="33">
        <v>4125</v>
      </c>
      <c r="C80" s="33">
        <v>5250</v>
      </c>
      <c r="D80" s="33">
        <v>8250</v>
      </c>
      <c r="E80" s="33">
        <v>9750</v>
      </c>
      <c r="F80" s="33"/>
      <c r="G80" s="33"/>
    </row>
    <row r="81" spans="2:7" x14ac:dyDescent="0.25">
      <c r="B81" s="33">
        <v>4180</v>
      </c>
      <c r="C81" s="33">
        <v>5320</v>
      </c>
      <c r="D81" s="33">
        <v>8360</v>
      </c>
      <c r="E81" s="33">
        <v>9880</v>
      </c>
      <c r="F81" s="33"/>
      <c r="G81" s="33"/>
    </row>
    <row r="82" spans="2:7" x14ac:dyDescent="0.25">
      <c r="B82" s="33">
        <v>4235</v>
      </c>
      <c r="C82" s="33">
        <v>5390</v>
      </c>
      <c r="D82" s="33">
        <v>8470</v>
      </c>
      <c r="E82" s="33">
        <v>10010</v>
      </c>
      <c r="F82" s="33"/>
      <c r="G82" s="33"/>
    </row>
    <row r="83" spans="2:7" x14ac:dyDescent="0.25">
      <c r="B83" s="33">
        <v>4290</v>
      </c>
      <c r="C83" s="33">
        <v>5460</v>
      </c>
      <c r="D83" s="33">
        <v>8580</v>
      </c>
      <c r="E83" s="33"/>
      <c r="F83" s="33"/>
      <c r="G83" s="33"/>
    </row>
    <row r="84" spans="2:7" x14ac:dyDescent="0.25">
      <c r="B84" s="33">
        <v>4345</v>
      </c>
      <c r="C84" s="33">
        <v>5530</v>
      </c>
      <c r="D84" s="33">
        <v>8690</v>
      </c>
      <c r="E84" s="33"/>
      <c r="F84" s="33"/>
      <c r="G84" s="33"/>
    </row>
    <row r="85" spans="2:7" x14ac:dyDescent="0.25">
      <c r="B85" s="33">
        <v>4400</v>
      </c>
      <c r="C85" s="33">
        <v>5600</v>
      </c>
      <c r="D85" s="33">
        <v>8800</v>
      </c>
      <c r="E85" s="33"/>
      <c r="F85" s="33"/>
      <c r="G85" s="33"/>
    </row>
    <row r="86" spans="2:7" x14ac:dyDescent="0.25">
      <c r="B86" s="33">
        <v>4455</v>
      </c>
      <c r="C86" s="33">
        <v>5670</v>
      </c>
      <c r="D86" s="33">
        <v>8910</v>
      </c>
      <c r="E86" s="33"/>
      <c r="F86" s="33"/>
      <c r="G86" s="33"/>
    </row>
    <row r="87" spans="2:7" x14ac:dyDescent="0.25">
      <c r="B87" s="33">
        <v>4510</v>
      </c>
      <c r="C87" s="33">
        <v>5740</v>
      </c>
      <c r="D87" s="33">
        <v>9020</v>
      </c>
      <c r="E87" s="33"/>
      <c r="F87" s="33"/>
      <c r="G87" s="33"/>
    </row>
    <row r="88" spans="2:7" x14ac:dyDescent="0.25">
      <c r="B88" s="33">
        <v>4565</v>
      </c>
      <c r="C88" s="33">
        <v>5810</v>
      </c>
      <c r="D88" s="33">
        <v>9130</v>
      </c>
      <c r="E88" s="33"/>
      <c r="F88" s="33"/>
      <c r="G88" s="33"/>
    </row>
    <row r="89" spans="2:7" x14ac:dyDescent="0.25">
      <c r="B89" s="33">
        <v>4620</v>
      </c>
      <c r="C89" s="33">
        <v>5880</v>
      </c>
      <c r="D89" s="33">
        <v>9240</v>
      </c>
      <c r="E89" s="33"/>
      <c r="F89" s="33"/>
      <c r="G89" s="33"/>
    </row>
    <row r="90" spans="2:7" x14ac:dyDescent="0.25">
      <c r="B90" s="33">
        <v>4675</v>
      </c>
      <c r="C90" s="33">
        <v>5950</v>
      </c>
      <c r="D90" s="33">
        <v>9350</v>
      </c>
      <c r="E90" s="33"/>
      <c r="F90" s="33"/>
      <c r="G90" s="33"/>
    </row>
    <row r="91" spans="2:7" x14ac:dyDescent="0.25">
      <c r="B91" s="33">
        <v>4730</v>
      </c>
      <c r="C91" s="33">
        <v>6020</v>
      </c>
      <c r="D91" s="33">
        <v>9460</v>
      </c>
      <c r="E91" s="33"/>
      <c r="F91" s="33"/>
      <c r="G91" s="33"/>
    </row>
    <row r="92" spans="2:7" x14ac:dyDescent="0.25">
      <c r="B92" s="33">
        <v>4785</v>
      </c>
      <c r="C92" s="33">
        <v>6090</v>
      </c>
      <c r="D92" s="33">
        <v>9570</v>
      </c>
      <c r="E92" s="33"/>
      <c r="F92" s="33"/>
      <c r="G92" s="33"/>
    </row>
    <row r="93" spans="2:7" x14ac:dyDescent="0.25">
      <c r="B93" s="33">
        <v>4840</v>
      </c>
      <c r="C93" s="33">
        <v>6160</v>
      </c>
      <c r="D93" s="33">
        <v>9680</v>
      </c>
      <c r="E93" s="33"/>
      <c r="F93" s="33"/>
      <c r="G93" s="33"/>
    </row>
    <row r="94" spans="2:7" x14ac:dyDescent="0.25">
      <c r="B94" s="33">
        <v>4895</v>
      </c>
      <c r="C94" s="33">
        <v>6230</v>
      </c>
      <c r="D94" s="33">
        <v>9790</v>
      </c>
      <c r="E94" s="33"/>
      <c r="F94" s="33"/>
      <c r="G94" s="33"/>
    </row>
    <row r="95" spans="2:7" x14ac:dyDescent="0.25">
      <c r="B95" s="33">
        <v>4950</v>
      </c>
      <c r="C95" s="33">
        <v>6300</v>
      </c>
      <c r="D95" s="33">
        <v>9900</v>
      </c>
      <c r="E95" s="33"/>
      <c r="F95" s="33"/>
      <c r="G95" s="33"/>
    </row>
    <row r="96" spans="2:7" x14ac:dyDescent="0.25">
      <c r="B96" s="33">
        <v>5005</v>
      </c>
      <c r="C96" s="33">
        <v>6370</v>
      </c>
      <c r="D96" s="33">
        <v>10010</v>
      </c>
      <c r="E96" s="33"/>
      <c r="F96" s="33"/>
      <c r="G96" s="33"/>
    </row>
    <row r="97" spans="2:7" x14ac:dyDescent="0.25">
      <c r="B97" s="33">
        <v>5060</v>
      </c>
      <c r="C97" s="33">
        <v>6440</v>
      </c>
      <c r="D97" s="33"/>
      <c r="E97" s="33"/>
      <c r="F97" s="33"/>
      <c r="G97" s="33"/>
    </row>
    <row r="98" spans="2:7" x14ac:dyDescent="0.25">
      <c r="B98" s="33">
        <v>5115</v>
      </c>
      <c r="C98" s="33">
        <v>6510</v>
      </c>
      <c r="D98" s="33"/>
      <c r="E98" s="33"/>
      <c r="F98" s="33"/>
      <c r="G98" s="33"/>
    </row>
    <row r="99" spans="2:7" x14ac:dyDescent="0.25">
      <c r="B99" s="33">
        <v>5170</v>
      </c>
      <c r="C99" s="33">
        <v>6580</v>
      </c>
      <c r="D99" s="33"/>
      <c r="E99" s="33"/>
      <c r="F99" s="33"/>
      <c r="G99" s="33"/>
    </row>
    <row r="100" spans="2:7" x14ac:dyDescent="0.25">
      <c r="B100" s="33">
        <v>5225</v>
      </c>
      <c r="C100" s="33">
        <v>6650</v>
      </c>
      <c r="D100" s="33"/>
      <c r="E100" s="33"/>
      <c r="F100" s="33"/>
      <c r="G100" s="33"/>
    </row>
    <row r="101" spans="2:7" x14ac:dyDescent="0.25">
      <c r="B101" s="33">
        <v>5280</v>
      </c>
      <c r="C101" s="33">
        <v>6720</v>
      </c>
      <c r="D101" s="33"/>
      <c r="E101" s="33"/>
      <c r="F101" s="33"/>
      <c r="G101" s="33"/>
    </row>
    <row r="102" spans="2:7" x14ac:dyDescent="0.25">
      <c r="B102" s="33">
        <v>5335</v>
      </c>
      <c r="C102" s="33">
        <v>6790</v>
      </c>
      <c r="D102" s="33"/>
      <c r="E102" s="33"/>
      <c r="F102" s="33"/>
      <c r="G102" s="33"/>
    </row>
    <row r="103" spans="2:7" x14ac:dyDescent="0.25">
      <c r="B103" s="33">
        <v>5390</v>
      </c>
      <c r="C103" s="33">
        <v>6860</v>
      </c>
      <c r="D103" s="33"/>
      <c r="E103" s="33"/>
      <c r="F103" s="33"/>
      <c r="G103" s="33"/>
    </row>
    <row r="104" spans="2:7" x14ac:dyDescent="0.25">
      <c r="B104" s="33">
        <v>5445</v>
      </c>
      <c r="C104" s="33">
        <v>6930</v>
      </c>
      <c r="D104" s="33"/>
      <c r="E104" s="33"/>
      <c r="F104" s="33"/>
      <c r="G104" s="33"/>
    </row>
    <row r="105" spans="2:7" x14ac:dyDescent="0.25">
      <c r="B105" s="33">
        <v>5500</v>
      </c>
      <c r="C105" s="33">
        <v>7000</v>
      </c>
      <c r="D105" s="33"/>
      <c r="E105" s="33"/>
      <c r="F105" s="33"/>
      <c r="G105" s="33"/>
    </row>
    <row r="106" spans="2:7" x14ac:dyDescent="0.25">
      <c r="B106" s="33">
        <v>5555</v>
      </c>
      <c r="C106" s="33">
        <v>7070</v>
      </c>
      <c r="D106" s="33"/>
      <c r="E106" s="33"/>
      <c r="F106" s="33"/>
      <c r="G106" s="33"/>
    </row>
    <row r="107" spans="2:7" x14ac:dyDescent="0.25">
      <c r="B107" s="33">
        <v>5610</v>
      </c>
      <c r="C107" s="33">
        <v>7140</v>
      </c>
      <c r="D107" s="33"/>
      <c r="E107" s="33"/>
      <c r="F107" s="33"/>
      <c r="G107" s="33"/>
    </row>
    <row r="108" spans="2:7" x14ac:dyDescent="0.25">
      <c r="B108" s="33">
        <v>5665</v>
      </c>
      <c r="C108" s="33">
        <v>7210</v>
      </c>
      <c r="D108" s="33"/>
      <c r="E108" s="33"/>
      <c r="F108" s="33"/>
      <c r="G108" s="33"/>
    </row>
    <row r="109" spans="2:7" x14ac:dyDescent="0.25">
      <c r="B109" s="33">
        <v>5720</v>
      </c>
      <c r="C109" s="33">
        <v>7280</v>
      </c>
      <c r="D109" s="33"/>
      <c r="E109" s="33"/>
      <c r="F109" s="33"/>
      <c r="G109" s="33"/>
    </row>
    <row r="110" spans="2:7" x14ac:dyDescent="0.25">
      <c r="B110" s="33">
        <v>5775</v>
      </c>
      <c r="C110" s="33">
        <v>7350</v>
      </c>
      <c r="D110" s="33"/>
      <c r="E110" s="33"/>
      <c r="F110" s="33"/>
      <c r="G110" s="33"/>
    </row>
    <row r="111" spans="2:7" x14ac:dyDescent="0.25">
      <c r="B111" s="33">
        <v>5830</v>
      </c>
      <c r="C111" s="33">
        <v>7420</v>
      </c>
      <c r="D111" s="33"/>
      <c r="E111" s="33"/>
      <c r="F111" s="33"/>
      <c r="G111" s="33"/>
    </row>
    <row r="112" spans="2:7" x14ac:dyDescent="0.25">
      <c r="B112" s="33">
        <v>5885</v>
      </c>
      <c r="C112" s="33">
        <v>7490</v>
      </c>
      <c r="D112" s="33"/>
      <c r="E112" s="33"/>
      <c r="F112" s="33"/>
      <c r="G112" s="33"/>
    </row>
    <row r="113" spans="2:7" x14ac:dyDescent="0.25">
      <c r="B113" s="33">
        <v>5940</v>
      </c>
      <c r="C113" s="33">
        <v>7560</v>
      </c>
      <c r="D113" s="33"/>
      <c r="E113" s="33"/>
      <c r="F113" s="33"/>
      <c r="G113" s="33"/>
    </row>
    <row r="114" spans="2:7" x14ac:dyDescent="0.25">
      <c r="B114" s="33">
        <v>5995</v>
      </c>
      <c r="C114" s="33">
        <v>7630</v>
      </c>
      <c r="D114" s="33"/>
      <c r="E114" s="33"/>
      <c r="F114" s="33"/>
      <c r="G114" s="33"/>
    </row>
    <row r="115" spans="2:7" x14ac:dyDescent="0.25">
      <c r="B115" s="33">
        <v>6050</v>
      </c>
      <c r="C115" s="33">
        <v>7700</v>
      </c>
      <c r="D115" s="33"/>
      <c r="E115" s="33"/>
      <c r="F115" s="33"/>
      <c r="G115" s="33"/>
    </row>
    <row r="116" spans="2:7" x14ac:dyDescent="0.25">
      <c r="B116" s="33">
        <v>6105</v>
      </c>
      <c r="C116" s="33">
        <v>7770</v>
      </c>
      <c r="D116" s="33"/>
      <c r="E116" s="33"/>
      <c r="F116" s="33"/>
      <c r="G116" s="33"/>
    </row>
    <row r="117" spans="2:7" x14ac:dyDescent="0.25">
      <c r="B117" s="33">
        <v>6160</v>
      </c>
      <c r="C117" s="33">
        <v>7840</v>
      </c>
      <c r="D117" s="33"/>
      <c r="E117" s="33"/>
      <c r="F117" s="33"/>
      <c r="G117" s="33"/>
    </row>
    <row r="118" spans="2:7" x14ac:dyDescent="0.25">
      <c r="B118" s="33">
        <v>6215</v>
      </c>
      <c r="C118" s="33">
        <v>7910</v>
      </c>
      <c r="D118" s="33"/>
      <c r="E118" s="33"/>
      <c r="F118" s="33"/>
      <c r="G118" s="33"/>
    </row>
    <row r="119" spans="2:7" x14ac:dyDescent="0.25">
      <c r="B119" s="33">
        <v>6270</v>
      </c>
      <c r="C119" s="33">
        <v>7980</v>
      </c>
      <c r="D119" s="33"/>
      <c r="E119" s="33"/>
      <c r="F119" s="33"/>
      <c r="G119" s="33"/>
    </row>
    <row r="120" spans="2:7" x14ac:dyDescent="0.25">
      <c r="B120" s="33">
        <v>6325</v>
      </c>
      <c r="C120" s="33">
        <v>8050</v>
      </c>
      <c r="D120" s="33"/>
      <c r="E120" s="33"/>
      <c r="F120" s="33"/>
      <c r="G120" s="33"/>
    </row>
    <row r="121" spans="2:7" x14ac:dyDescent="0.25">
      <c r="B121" s="33">
        <v>6380</v>
      </c>
      <c r="C121" s="33">
        <v>8120</v>
      </c>
      <c r="D121" s="33"/>
      <c r="E121" s="33"/>
      <c r="F121" s="33"/>
      <c r="G121" s="33"/>
    </row>
    <row r="122" spans="2:7" x14ac:dyDescent="0.25">
      <c r="B122" s="33">
        <v>6435</v>
      </c>
      <c r="C122" s="33">
        <v>8190</v>
      </c>
      <c r="D122" s="33"/>
      <c r="E122" s="33"/>
      <c r="F122" s="33"/>
      <c r="G122" s="33"/>
    </row>
    <row r="123" spans="2:7" x14ac:dyDescent="0.25">
      <c r="B123" s="33">
        <v>6490</v>
      </c>
      <c r="C123" s="33">
        <v>8260</v>
      </c>
      <c r="D123" s="33"/>
      <c r="E123" s="33"/>
      <c r="F123" s="33"/>
      <c r="G123" s="33"/>
    </row>
    <row r="124" spans="2:7" x14ac:dyDescent="0.25">
      <c r="B124" s="33">
        <v>6545</v>
      </c>
      <c r="C124" s="33">
        <v>8330</v>
      </c>
      <c r="D124" s="33"/>
      <c r="E124" s="33"/>
      <c r="F124" s="33"/>
      <c r="G124" s="33"/>
    </row>
    <row r="125" spans="2:7" x14ac:dyDescent="0.25">
      <c r="B125" s="33">
        <v>6600</v>
      </c>
      <c r="C125" s="33">
        <v>8400</v>
      </c>
      <c r="D125" s="33"/>
      <c r="E125" s="33"/>
      <c r="F125" s="33"/>
      <c r="G125" s="33"/>
    </row>
    <row r="126" spans="2:7" x14ac:dyDescent="0.25">
      <c r="B126" s="33">
        <v>6655</v>
      </c>
      <c r="C126" s="33">
        <v>8470</v>
      </c>
      <c r="D126" s="33"/>
      <c r="E126" s="33"/>
      <c r="F126" s="33"/>
      <c r="G126" s="33"/>
    </row>
    <row r="127" spans="2:7" x14ac:dyDescent="0.25">
      <c r="B127" s="33">
        <v>6710</v>
      </c>
      <c r="C127" s="33">
        <v>8540</v>
      </c>
      <c r="D127" s="33"/>
      <c r="E127" s="33"/>
      <c r="F127" s="33"/>
      <c r="G127" s="33"/>
    </row>
    <row r="128" spans="2:7" x14ac:dyDescent="0.25">
      <c r="B128" s="33">
        <v>6765</v>
      </c>
      <c r="C128" s="33">
        <v>8610</v>
      </c>
      <c r="D128" s="33"/>
      <c r="E128" s="33"/>
      <c r="F128" s="33"/>
      <c r="G128" s="33"/>
    </row>
    <row r="129" spans="2:7" x14ac:dyDescent="0.25">
      <c r="B129" s="33">
        <v>6820</v>
      </c>
      <c r="C129" s="33">
        <v>8680</v>
      </c>
      <c r="D129" s="33"/>
      <c r="E129" s="33"/>
      <c r="F129" s="33"/>
      <c r="G129" s="33"/>
    </row>
    <row r="130" spans="2:7" x14ac:dyDescent="0.25">
      <c r="B130" s="33">
        <v>6875</v>
      </c>
      <c r="C130" s="33">
        <v>8750</v>
      </c>
      <c r="D130" s="33"/>
      <c r="E130" s="33"/>
      <c r="F130" s="33"/>
      <c r="G130" s="33"/>
    </row>
    <row r="131" spans="2:7" x14ac:dyDescent="0.25">
      <c r="B131" s="33">
        <v>6930</v>
      </c>
      <c r="C131" s="33">
        <v>8820</v>
      </c>
      <c r="D131" s="33"/>
      <c r="E131" s="33"/>
      <c r="F131" s="33"/>
      <c r="G131" s="33"/>
    </row>
    <row r="132" spans="2:7" x14ac:dyDescent="0.25">
      <c r="B132" s="33">
        <v>6985</v>
      </c>
      <c r="C132" s="33">
        <v>8890</v>
      </c>
      <c r="D132" s="33"/>
      <c r="E132" s="33"/>
      <c r="F132" s="33"/>
      <c r="G132" s="33"/>
    </row>
    <row r="133" spans="2:7" x14ac:dyDescent="0.25">
      <c r="B133" s="33">
        <v>7040</v>
      </c>
      <c r="C133" s="33">
        <v>8960</v>
      </c>
      <c r="D133" s="33"/>
      <c r="E133" s="33"/>
      <c r="F133" s="33"/>
      <c r="G133" s="33"/>
    </row>
    <row r="134" spans="2:7" x14ac:dyDescent="0.25">
      <c r="B134" s="33">
        <v>7095</v>
      </c>
      <c r="C134" s="33">
        <v>9030</v>
      </c>
      <c r="D134" s="33"/>
      <c r="E134" s="33"/>
      <c r="F134" s="33"/>
      <c r="G134" s="33"/>
    </row>
    <row r="135" spans="2:7" x14ac:dyDescent="0.25">
      <c r="B135" s="33">
        <v>7150</v>
      </c>
      <c r="C135" s="33">
        <v>9100</v>
      </c>
      <c r="D135" s="33"/>
      <c r="E135" s="33"/>
      <c r="F135" s="33"/>
      <c r="G135" s="33"/>
    </row>
    <row r="136" spans="2:7" x14ac:dyDescent="0.25">
      <c r="B136" s="33">
        <v>7205</v>
      </c>
      <c r="C136" s="33">
        <v>9170</v>
      </c>
      <c r="D136" s="33"/>
      <c r="E136" s="33"/>
      <c r="F136" s="33"/>
      <c r="G136" s="33"/>
    </row>
    <row r="137" spans="2:7" x14ac:dyDescent="0.25">
      <c r="B137" s="33">
        <v>7260</v>
      </c>
      <c r="C137" s="33">
        <v>9240</v>
      </c>
      <c r="D137" s="33"/>
      <c r="E137" s="33"/>
      <c r="F137" s="33"/>
      <c r="G137" s="33"/>
    </row>
    <row r="138" spans="2:7" x14ac:dyDescent="0.25">
      <c r="B138" s="33">
        <v>7315</v>
      </c>
      <c r="C138" s="33">
        <v>9310</v>
      </c>
      <c r="D138" s="33"/>
      <c r="E138" s="33"/>
      <c r="F138" s="33"/>
      <c r="G138" s="33"/>
    </row>
    <row r="139" spans="2:7" x14ac:dyDescent="0.25">
      <c r="B139" s="33">
        <v>7370</v>
      </c>
      <c r="C139" s="33">
        <v>9380</v>
      </c>
      <c r="D139" s="33"/>
      <c r="E139" s="33"/>
      <c r="F139" s="33"/>
      <c r="G139" s="33"/>
    </row>
    <row r="140" spans="2:7" x14ac:dyDescent="0.25">
      <c r="B140" s="33">
        <v>7425</v>
      </c>
      <c r="C140" s="33">
        <v>9450</v>
      </c>
      <c r="D140" s="33"/>
      <c r="E140" s="33"/>
      <c r="F140" s="33"/>
      <c r="G140" s="33"/>
    </row>
    <row r="141" spans="2:7" x14ac:dyDescent="0.25">
      <c r="B141" s="33">
        <v>7480</v>
      </c>
      <c r="C141" s="33">
        <v>9520</v>
      </c>
      <c r="D141" s="33"/>
      <c r="E141" s="33"/>
      <c r="F141" s="33"/>
      <c r="G141" s="33"/>
    </row>
    <row r="142" spans="2:7" x14ac:dyDescent="0.25">
      <c r="B142" s="33">
        <v>7535</v>
      </c>
      <c r="C142" s="33">
        <v>9590</v>
      </c>
      <c r="D142" s="33"/>
      <c r="E142" s="33"/>
      <c r="F142" s="33"/>
      <c r="G142" s="33"/>
    </row>
    <row r="143" spans="2:7" x14ac:dyDescent="0.25">
      <c r="B143" s="33">
        <v>7590</v>
      </c>
      <c r="C143" s="33">
        <v>9660</v>
      </c>
      <c r="D143" s="33"/>
      <c r="E143" s="33"/>
      <c r="F143" s="33"/>
      <c r="G143" s="33"/>
    </row>
    <row r="144" spans="2:7" x14ac:dyDescent="0.25">
      <c r="B144" s="33">
        <v>7645</v>
      </c>
      <c r="C144" s="33">
        <v>9730</v>
      </c>
      <c r="D144" s="33"/>
      <c r="E144" s="33"/>
      <c r="F144" s="33"/>
      <c r="G144" s="33"/>
    </row>
    <row r="145" spans="2:7" x14ac:dyDescent="0.25">
      <c r="B145" s="33">
        <v>7700</v>
      </c>
      <c r="C145" s="33">
        <v>9800</v>
      </c>
      <c r="D145" s="33"/>
      <c r="E145" s="33"/>
      <c r="F145" s="33"/>
      <c r="G145" s="33"/>
    </row>
    <row r="146" spans="2:7" x14ac:dyDescent="0.25">
      <c r="B146" s="33">
        <v>7755</v>
      </c>
      <c r="C146" s="33">
        <v>9870</v>
      </c>
      <c r="D146" s="33"/>
      <c r="E146" s="33"/>
      <c r="F146" s="33"/>
      <c r="G146" s="33"/>
    </row>
    <row r="147" spans="2:7" x14ac:dyDescent="0.25">
      <c r="B147" s="33">
        <v>7810</v>
      </c>
      <c r="C147" s="33">
        <v>9940</v>
      </c>
      <c r="D147" s="33"/>
      <c r="E147" s="33"/>
      <c r="F147" s="33"/>
      <c r="G147" s="33"/>
    </row>
    <row r="148" spans="2:7" x14ac:dyDescent="0.25">
      <c r="B148" s="33">
        <v>7865</v>
      </c>
      <c r="C148" s="33">
        <v>10010</v>
      </c>
      <c r="D148" s="33"/>
      <c r="E148" s="33"/>
      <c r="F148" s="33"/>
      <c r="G148" s="33"/>
    </row>
    <row r="149" spans="2:7" x14ac:dyDescent="0.25">
      <c r="B149" s="33">
        <v>7920</v>
      </c>
      <c r="C149" s="33"/>
      <c r="D149" s="33"/>
      <c r="E149" s="33"/>
      <c r="F149" s="33"/>
      <c r="G149" s="33"/>
    </row>
    <row r="150" spans="2:7" x14ac:dyDescent="0.25">
      <c r="B150" s="33">
        <v>7975</v>
      </c>
      <c r="C150" s="33"/>
      <c r="D150" s="33"/>
      <c r="E150" s="33"/>
      <c r="F150" s="33"/>
      <c r="G150" s="33"/>
    </row>
    <row r="151" spans="2:7" x14ac:dyDescent="0.25">
      <c r="B151" s="33">
        <v>8030</v>
      </c>
      <c r="C151" s="33"/>
      <c r="D151" s="33"/>
      <c r="E151" s="33"/>
      <c r="F151" s="33"/>
      <c r="G151" s="33"/>
    </row>
    <row r="152" spans="2:7" x14ac:dyDescent="0.25">
      <c r="B152" s="33">
        <v>8085</v>
      </c>
      <c r="C152" s="33"/>
      <c r="D152" s="33"/>
      <c r="E152" s="33"/>
      <c r="F152" s="33"/>
      <c r="G152" s="33"/>
    </row>
    <row r="153" spans="2:7" x14ac:dyDescent="0.25">
      <c r="B153" s="33">
        <v>8140</v>
      </c>
      <c r="C153" s="33"/>
      <c r="D153" s="33"/>
      <c r="E153" s="33"/>
      <c r="F153" s="33"/>
      <c r="G153" s="33"/>
    </row>
    <row r="154" spans="2:7" x14ac:dyDescent="0.25">
      <c r="B154" s="33">
        <v>8195</v>
      </c>
      <c r="C154" s="33"/>
      <c r="D154" s="33"/>
      <c r="E154" s="33"/>
      <c r="F154" s="33"/>
      <c r="G154" s="33"/>
    </row>
    <row r="155" spans="2:7" x14ac:dyDescent="0.25">
      <c r="B155" s="33">
        <v>8250</v>
      </c>
      <c r="C155" s="33"/>
      <c r="D155" s="33"/>
      <c r="E155" s="33"/>
      <c r="F155" s="33"/>
      <c r="G155" s="33"/>
    </row>
    <row r="156" spans="2:7" x14ac:dyDescent="0.25">
      <c r="B156" s="33">
        <v>8305</v>
      </c>
      <c r="C156" s="33"/>
      <c r="D156" s="33"/>
      <c r="E156" s="33"/>
      <c r="F156" s="33"/>
      <c r="G156" s="33"/>
    </row>
    <row r="157" spans="2:7" x14ac:dyDescent="0.25">
      <c r="B157" s="33">
        <v>8360</v>
      </c>
      <c r="C157" s="33"/>
      <c r="D157" s="33"/>
      <c r="E157" s="33"/>
      <c r="F157" s="33"/>
      <c r="G157" s="33"/>
    </row>
    <row r="158" spans="2:7" x14ac:dyDescent="0.25">
      <c r="B158" s="33">
        <v>8415</v>
      </c>
      <c r="C158" s="33"/>
      <c r="D158" s="33"/>
      <c r="E158" s="33"/>
      <c r="F158" s="33"/>
      <c r="G158" s="33"/>
    </row>
    <row r="159" spans="2:7" x14ac:dyDescent="0.25">
      <c r="B159" s="33">
        <v>8470</v>
      </c>
      <c r="C159" s="33"/>
      <c r="D159" s="33"/>
      <c r="E159" s="33"/>
      <c r="F159" s="33"/>
      <c r="G159" s="33"/>
    </row>
    <row r="160" spans="2:7" x14ac:dyDescent="0.25">
      <c r="B160" s="33">
        <v>8525</v>
      </c>
      <c r="C160" s="33"/>
      <c r="D160" s="33"/>
      <c r="E160" s="33"/>
      <c r="F160" s="33"/>
      <c r="G160" s="33"/>
    </row>
    <row r="161" spans="2:7" x14ac:dyDescent="0.25">
      <c r="B161" s="33">
        <v>8580</v>
      </c>
      <c r="C161" s="33"/>
      <c r="D161" s="33"/>
      <c r="E161" s="33"/>
      <c r="F161" s="33"/>
      <c r="G161" s="33"/>
    </row>
    <row r="162" spans="2:7" x14ac:dyDescent="0.25">
      <c r="B162" s="33">
        <v>8635</v>
      </c>
      <c r="C162" s="33"/>
      <c r="D162" s="33"/>
      <c r="E162" s="33"/>
      <c r="F162" s="33"/>
      <c r="G162" s="33"/>
    </row>
    <row r="163" spans="2:7" x14ac:dyDescent="0.25">
      <c r="B163" s="33">
        <v>8690</v>
      </c>
      <c r="C163" s="33"/>
      <c r="D163" s="33"/>
      <c r="E163" s="33"/>
      <c r="F163" s="33"/>
      <c r="G163" s="33"/>
    </row>
    <row r="164" spans="2:7" x14ac:dyDescent="0.25">
      <c r="B164" s="33">
        <v>8745</v>
      </c>
      <c r="C164" s="33"/>
      <c r="D164" s="33"/>
      <c r="E164" s="33"/>
      <c r="F164" s="33"/>
      <c r="G164" s="33"/>
    </row>
    <row r="165" spans="2:7" x14ac:dyDescent="0.25">
      <c r="B165" s="33">
        <v>8800</v>
      </c>
      <c r="C165" s="33"/>
      <c r="D165" s="33"/>
      <c r="E165" s="33"/>
      <c r="F165" s="33"/>
      <c r="G165" s="33"/>
    </row>
    <row r="166" spans="2:7" x14ac:dyDescent="0.25">
      <c r="B166" s="33">
        <v>8855</v>
      </c>
      <c r="C166" s="33"/>
      <c r="D166" s="33"/>
      <c r="E166" s="33"/>
      <c r="F166" s="33"/>
      <c r="G166" s="33"/>
    </row>
    <row r="167" spans="2:7" x14ac:dyDescent="0.25">
      <c r="B167" s="33">
        <v>8910</v>
      </c>
      <c r="C167" s="33"/>
      <c r="D167" s="33"/>
      <c r="E167" s="33"/>
      <c r="F167" s="33"/>
      <c r="G167" s="33"/>
    </row>
    <row r="168" spans="2:7" x14ac:dyDescent="0.25">
      <c r="B168" s="33">
        <v>8965</v>
      </c>
      <c r="C168" s="33"/>
      <c r="D168" s="33"/>
      <c r="E168" s="33"/>
      <c r="F168" s="33"/>
      <c r="G168" s="33"/>
    </row>
    <row r="169" spans="2:7" x14ac:dyDescent="0.25">
      <c r="B169" s="33">
        <v>9020</v>
      </c>
      <c r="C169" s="33"/>
      <c r="D169" s="33"/>
      <c r="E169" s="33"/>
      <c r="F169" s="33"/>
      <c r="G169" s="33"/>
    </row>
    <row r="170" spans="2:7" x14ac:dyDescent="0.25">
      <c r="B170" s="33">
        <v>9075</v>
      </c>
      <c r="C170" s="33"/>
      <c r="D170" s="33"/>
      <c r="E170" s="33"/>
      <c r="F170" s="33"/>
      <c r="G170" s="33"/>
    </row>
    <row r="171" spans="2:7" x14ac:dyDescent="0.25">
      <c r="B171" s="33">
        <v>9130</v>
      </c>
      <c r="C171" s="33"/>
      <c r="D171" s="33"/>
      <c r="E171" s="33"/>
      <c r="F171" s="33"/>
      <c r="G171" s="33"/>
    </row>
    <row r="172" spans="2:7" x14ac:dyDescent="0.25">
      <c r="B172" s="33">
        <v>9185</v>
      </c>
      <c r="C172" s="33"/>
      <c r="D172" s="33"/>
      <c r="E172" s="33"/>
      <c r="F172" s="33"/>
      <c r="G172" s="33"/>
    </row>
    <row r="173" spans="2:7" x14ac:dyDescent="0.25">
      <c r="B173" s="33">
        <v>9240</v>
      </c>
      <c r="C173" s="33"/>
      <c r="D173" s="33"/>
      <c r="E173" s="33"/>
      <c r="F173" s="33"/>
      <c r="G173" s="33"/>
    </row>
    <row r="174" spans="2:7" x14ac:dyDescent="0.25">
      <c r="B174" s="33">
        <v>9295</v>
      </c>
      <c r="C174" s="33"/>
      <c r="D174" s="33"/>
      <c r="E174" s="33"/>
      <c r="F174" s="33"/>
      <c r="G174" s="33"/>
    </row>
    <row r="175" spans="2:7" x14ac:dyDescent="0.25">
      <c r="B175" s="33">
        <v>9350</v>
      </c>
      <c r="C175" s="33"/>
      <c r="D175" s="33"/>
      <c r="E175" s="33"/>
      <c r="F175" s="33"/>
      <c r="G175" s="33"/>
    </row>
    <row r="176" spans="2:7" x14ac:dyDescent="0.25">
      <c r="B176" s="33">
        <v>9405</v>
      </c>
      <c r="C176" s="33"/>
      <c r="D176" s="33"/>
      <c r="E176" s="33"/>
      <c r="F176" s="33"/>
      <c r="G176" s="33"/>
    </row>
    <row r="177" spans="2:7" x14ac:dyDescent="0.25">
      <c r="B177" s="33">
        <v>9460</v>
      </c>
      <c r="C177" s="33"/>
      <c r="D177" s="33"/>
      <c r="E177" s="33"/>
      <c r="F177" s="33"/>
      <c r="G177" s="33"/>
    </row>
    <row r="178" spans="2:7" x14ac:dyDescent="0.25">
      <c r="B178" s="33">
        <v>9515</v>
      </c>
      <c r="C178" s="33"/>
      <c r="D178" s="33"/>
      <c r="E178" s="33"/>
      <c r="F178" s="33"/>
      <c r="G178" s="33"/>
    </row>
    <row r="179" spans="2:7" x14ac:dyDescent="0.25">
      <c r="B179" s="33">
        <v>9570</v>
      </c>
      <c r="C179" s="33"/>
      <c r="D179" s="33"/>
      <c r="E179" s="33"/>
      <c r="F179" s="33"/>
      <c r="G179" s="33"/>
    </row>
    <row r="180" spans="2:7" x14ac:dyDescent="0.25">
      <c r="B180" s="33">
        <v>9625</v>
      </c>
      <c r="C180" s="33"/>
      <c r="D180" s="33"/>
      <c r="E180" s="33"/>
      <c r="F180" s="33"/>
      <c r="G180" s="33"/>
    </row>
    <row r="181" spans="2:7" x14ac:dyDescent="0.25">
      <c r="B181" s="33">
        <v>9680</v>
      </c>
      <c r="C181" s="33"/>
      <c r="D181" s="33"/>
      <c r="E181" s="33"/>
      <c r="F181" s="33"/>
      <c r="G181" s="33"/>
    </row>
    <row r="182" spans="2:7" x14ac:dyDescent="0.25">
      <c r="B182" s="33">
        <v>9735</v>
      </c>
      <c r="C182" s="33"/>
      <c r="D182" s="33"/>
      <c r="E182" s="33"/>
      <c r="F182" s="33"/>
      <c r="G182" s="33"/>
    </row>
    <row r="183" spans="2:7" x14ac:dyDescent="0.25">
      <c r="B183" s="33">
        <v>9790</v>
      </c>
      <c r="C183" s="33"/>
      <c r="D183" s="33"/>
      <c r="E183" s="33"/>
      <c r="F183" s="33"/>
      <c r="G183" s="33"/>
    </row>
    <row r="184" spans="2:7" x14ac:dyDescent="0.25">
      <c r="B184" s="33">
        <v>9845</v>
      </c>
      <c r="C184" s="33"/>
      <c r="D184" s="33"/>
      <c r="E184" s="33"/>
      <c r="F184" s="33"/>
      <c r="G184" s="33"/>
    </row>
    <row r="185" spans="2:7" x14ac:dyDescent="0.25">
      <c r="B185" s="33">
        <v>9900</v>
      </c>
      <c r="C185" s="33"/>
      <c r="D185" s="33"/>
      <c r="E185" s="33"/>
      <c r="F185" s="33"/>
      <c r="G185" s="33"/>
    </row>
    <row r="186" spans="2:7" x14ac:dyDescent="0.25">
      <c r="B186" s="33">
        <v>9955</v>
      </c>
      <c r="C186" s="33"/>
      <c r="D186" s="33"/>
      <c r="E186" s="33"/>
      <c r="F186" s="33"/>
      <c r="G186" s="33"/>
    </row>
    <row r="187" spans="2:7" x14ac:dyDescent="0.25">
      <c r="B187" s="33">
        <v>10010</v>
      </c>
      <c r="C187" s="33"/>
      <c r="D187" s="33"/>
      <c r="E187" s="33"/>
      <c r="F187" s="33"/>
      <c r="G187" s="33"/>
    </row>
    <row r="188" spans="2:7" x14ac:dyDescent="0.25">
      <c r="B188" s="33"/>
      <c r="C188" s="33"/>
      <c r="D188" s="33"/>
      <c r="E188" s="33"/>
      <c r="F188" s="33"/>
      <c r="G188" s="33"/>
    </row>
    <row r="189" spans="2:7" x14ac:dyDescent="0.25">
      <c r="B189" s="33"/>
      <c r="C189" s="33"/>
      <c r="D189" s="33"/>
      <c r="E189" s="33"/>
      <c r="F189" s="33"/>
      <c r="G189" s="33"/>
    </row>
    <row r="190" spans="2:7" x14ac:dyDescent="0.25">
      <c r="B190" s="33"/>
      <c r="C190" s="33"/>
      <c r="D190" s="33"/>
      <c r="E190" s="33"/>
      <c r="F190" s="33"/>
      <c r="G190" s="33"/>
    </row>
    <row r="191" spans="2:7" x14ac:dyDescent="0.25">
      <c r="B191" s="33"/>
      <c r="C191" s="33"/>
      <c r="D191" s="33"/>
      <c r="E191" s="33"/>
      <c r="F191" s="33"/>
      <c r="G191" s="33"/>
    </row>
    <row r="192" spans="2:7" x14ac:dyDescent="0.25">
      <c r="B192" s="33"/>
      <c r="C192" s="33"/>
      <c r="D192" s="33"/>
      <c r="E192" s="33"/>
      <c r="F192" s="33"/>
      <c r="G192" s="33"/>
    </row>
    <row r="193" spans="2:7" x14ac:dyDescent="0.25">
      <c r="B193" s="33"/>
      <c r="C193" s="33"/>
      <c r="D193" s="33"/>
      <c r="E193" s="33"/>
      <c r="F193" s="33"/>
      <c r="G193" s="33"/>
    </row>
    <row r="194" spans="2:7" x14ac:dyDescent="0.25">
      <c r="B194" s="33"/>
      <c r="C194" s="33"/>
      <c r="D194" s="33"/>
      <c r="E194" s="33"/>
      <c r="F194" s="33"/>
      <c r="G194" s="33"/>
    </row>
    <row r="195" spans="2:7" x14ac:dyDescent="0.25">
      <c r="B195" s="33"/>
      <c r="C195" s="33"/>
      <c r="D195" s="33"/>
      <c r="E195" s="33"/>
      <c r="F195" s="33"/>
      <c r="G195" s="33"/>
    </row>
    <row r="196" spans="2:7" x14ac:dyDescent="0.25">
      <c r="B196" s="33"/>
      <c r="C196" s="33"/>
      <c r="D196" s="33"/>
      <c r="E196" s="33"/>
      <c r="F196" s="33"/>
      <c r="G196" s="33"/>
    </row>
    <row r="197" spans="2:7" x14ac:dyDescent="0.25">
      <c r="B197" s="33"/>
      <c r="C197" s="33"/>
      <c r="D197" s="33"/>
      <c r="E197" s="33"/>
      <c r="F197" s="33"/>
      <c r="G197" s="33"/>
    </row>
    <row r="198" spans="2:7" x14ac:dyDescent="0.25">
      <c r="B198" s="33"/>
      <c r="C198" s="33"/>
      <c r="D198" s="33"/>
      <c r="E198" s="33"/>
      <c r="F198" s="33"/>
      <c r="G198" s="33"/>
    </row>
    <row r="199" spans="2:7" x14ac:dyDescent="0.25">
      <c r="B199" s="33"/>
      <c r="C199" s="33"/>
      <c r="D199" s="33"/>
      <c r="E199" s="33"/>
      <c r="F199" s="33"/>
      <c r="G199" s="33"/>
    </row>
    <row r="200" spans="2:7" x14ac:dyDescent="0.25">
      <c r="B200" s="33"/>
      <c r="C200" s="33"/>
      <c r="D200" s="33"/>
      <c r="E200" s="33"/>
      <c r="F200" s="33"/>
      <c r="G200" s="33"/>
    </row>
    <row r="201" spans="2:7" x14ac:dyDescent="0.25">
      <c r="B201" s="33"/>
      <c r="C201" s="33"/>
      <c r="D201" s="33"/>
      <c r="E201" s="33"/>
      <c r="F201" s="33"/>
      <c r="G201" s="33"/>
    </row>
  </sheetData>
  <sheetProtection algorithmName="SHA-512" hashValue="xWeqAXVthOdsx2iEomCBEnTg/W1FJEtsqiHp7j743D/Ijq8GduXvAVQzyO0Y3Tr23964iEKUsmrRTrsTpl4ugA==" saltValue="l5bqYZ7b8OMB0L8NvysNHw==" spinCount="100000" sheet="1" objects="1" scenarios="1" selectLockedCells="1" selectUnlockedCells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 Farm Storage Calculator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T-Ports On Farm Storage Calculator</dc:title>
  <dc:creator>T-Ports</dc:creator>
  <cp:lastModifiedBy>Bridget Penna</cp:lastModifiedBy>
  <cp:lastPrinted>2020-04-08T05:10:25Z</cp:lastPrinted>
  <dcterms:created xsi:type="dcterms:W3CDTF">2020-03-27T04:09:05Z</dcterms:created>
  <dcterms:modified xsi:type="dcterms:W3CDTF">2020-06-09T03:17:07Z</dcterms:modified>
</cp:coreProperties>
</file>